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ml.chartshap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hansen\Documents\Stats\"/>
    </mc:Choice>
  </mc:AlternateContent>
  <bookViews>
    <workbookView xWindow="0" yWindow="0" windowWidth="24000" windowHeight="9600" firstSheet="1" activeTab="7"/>
  </bookViews>
  <sheets>
    <sheet name="Database metrics outline" sheetId="2" r:id="rId1"/>
    <sheet name="Metrics 2021" sheetId="4" r:id="rId2"/>
    <sheet name="Minutes used per month" sheetId="5" r:id="rId3"/>
    <sheet name="Monthly Usage" sheetId="6" r:id="rId4"/>
    <sheet name="Monthly Users" sheetId="7" r:id="rId5"/>
    <sheet name="Monthly Checkouts" sheetId="8" r:id="rId6"/>
    <sheet name="Metrics MASTER" sheetId="3" state="hidden" r:id="rId7"/>
    <sheet name="Review" sheetId="9" r:id="rId8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2" i="7" l="1"/>
  <c r="C2" i="7"/>
  <c r="D2" i="7"/>
  <c r="E2" i="7"/>
  <c r="F2" i="7"/>
  <c r="G2" i="7"/>
  <c r="H2" i="7"/>
  <c r="I2" i="7"/>
  <c r="J2" i="7"/>
  <c r="K2" i="7"/>
  <c r="L2" i="7"/>
  <c r="M2" i="7"/>
  <c r="B3" i="7"/>
  <c r="C3" i="7"/>
  <c r="D3" i="7"/>
  <c r="E3" i="7"/>
  <c r="F3" i="7"/>
  <c r="G3" i="7"/>
  <c r="H3" i="7"/>
  <c r="I3" i="7"/>
  <c r="J3" i="7"/>
  <c r="K3" i="7"/>
  <c r="L3" i="7"/>
  <c r="M3" i="7"/>
  <c r="B4" i="7"/>
  <c r="C4" i="7"/>
  <c r="D4" i="7"/>
  <c r="E4" i="7"/>
  <c r="F4" i="7"/>
  <c r="G4" i="7"/>
  <c r="H4" i="7"/>
  <c r="I4" i="7"/>
  <c r="J4" i="7"/>
  <c r="K4" i="7"/>
  <c r="L4" i="7"/>
  <c r="M4" i="7"/>
  <c r="B5" i="7"/>
  <c r="C5" i="7"/>
  <c r="D5" i="7"/>
  <c r="E5" i="7"/>
  <c r="F5" i="7"/>
  <c r="G5" i="7"/>
  <c r="H5" i="7"/>
  <c r="I5" i="7"/>
  <c r="J5" i="7"/>
  <c r="K5" i="7"/>
  <c r="L5" i="7"/>
  <c r="M5" i="7"/>
  <c r="B3" i="6"/>
  <c r="C3" i="6"/>
  <c r="D3" i="6"/>
  <c r="E3" i="6"/>
  <c r="F3" i="6"/>
  <c r="G3" i="6"/>
  <c r="H3" i="6"/>
  <c r="I3" i="6"/>
  <c r="J3" i="6"/>
  <c r="K3" i="6"/>
  <c r="L3" i="6"/>
  <c r="M3" i="6"/>
  <c r="B4" i="6"/>
  <c r="C4" i="6"/>
  <c r="D4" i="6"/>
  <c r="E4" i="6"/>
  <c r="F4" i="6"/>
  <c r="G4" i="6"/>
  <c r="H4" i="6"/>
  <c r="I4" i="6"/>
  <c r="J4" i="6"/>
  <c r="K4" i="6"/>
  <c r="L4" i="6"/>
  <c r="M4" i="6"/>
  <c r="B5" i="6"/>
  <c r="C5" i="6"/>
  <c r="D5" i="6"/>
  <c r="E5" i="6"/>
  <c r="F5" i="6"/>
  <c r="G5" i="6"/>
  <c r="H5" i="6"/>
  <c r="I5" i="6"/>
  <c r="J5" i="6"/>
  <c r="K5" i="6"/>
  <c r="L5" i="6"/>
  <c r="M5" i="6"/>
  <c r="B6" i="6"/>
  <c r="C6" i="6"/>
  <c r="D6" i="6"/>
  <c r="E6" i="6"/>
  <c r="F6" i="6"/>
  <c r="G6" i="6"/>
  <c r="H6" i="6"/>
  <c r="I6" i="6"/>
  <c r="J6" i="6"/>
  <c r="K6" i="6"/>
  <c r="L6" i="6"/>
  <c r="M6" i="6"/>
  <c r="B7" i="6"/>
  <c r="C7" i="6"/>
  <c r="D7" i="6"/>
  <c r="E7" i="6"/>
  <c r="F7" i="6"/>
  <c r="G7" i="6"/>
  <c r="H7" i="6"/>
  <c r="I7" i="6"/>
  <c r="J7" i="6"/>
  <c r="K7" i="6"/>
  <c r="L7" i="6"/>
  <c r="M7" i="6"/>
  <c r="B8" i="6"/>
  <c r="C8" i="6"/>
  <c r="D8" i="6"/>
  <c r="E8" i="6"/>
  <c r="F8" i="6"/>
  <c r="G8" i="6"/>
  <c r="H8" i="6"/>
  <c r="I8" i="6"/>
  <c r="J8" i="6"/>
  <c r="K8" i="6"/>
  <c r="L8" i="6"/>
  <c r="M8" i="6"/>
  <c r="C2" i="6"/>
  <c r="D2" i="6"/>
  <c r="E2" i="6"/>
  <c r="F2" i="6"/>
  <c r="G2" i="6"/>
  <c r="H2" i="6"/>
  <c r="I2" i="6"/>
  <c r="J2" i="6"/>
  <c r="K2" i="6"/>
  <c r="L2" i="6"/>
  <c r="M2" i="6"/>
  <c r="B2" i="6"/>
  <c r="S8" i="6" l="1"/>
  <c r="O5" i="7"/>
  <c r="O8" i="6"/>
  <c r="Q5" i="7"/>
  <c r="Q8" i="6"/>
  <c r="S5" i="7"/>
  <c r="B2" i="5"/>
  <c r="S4" i="7"/>
  <c r="C2" i="5"/>
  <c r="D2" i="5"/>
  <c r="E2" i="5"/>
  <c r="F2" i="5"/>
  <c r="G2" i="5"/>
  <c r="H2" i="5"/>
  <c r="I2" i="5"/>
  <c r="J2" i="5"/>
  <c r="K2" i="5"/>
  <c r="L2" i="5"/>
  <c r="M2" i="5"/>
  <c r="C3" i="5"/>
  <c r="D3" i="5"/>
  <c r="E3" i="5"/>
  <c r="F3" i="5"/>
  <c r="G3" i="5"/>
  <c r="H3" i="5"/>
  <c r="I3" i="5"/>
  <c r="J3" i="5"/>
  <c r="K3" i="5"/>
  <c r="L3" i="5"/>
  <c r="M3" i="5"/>
  <c r="B3" i="5"/>
  <c r="O7" i="6" l="1"/>
  <c r="S7" i="6"/>
  <c r="Q7" i="6"/>
  <c r="Q4" i="7"/>
  <c r="O4" i="7"/>
  <c r="Q3" i="5"/>
  <c r="S3" i="5"/>
  <c r="O3" i="5"/>
  <c r="B3" i="8"/>
  <c r="C3" i="8"/>
  <c r="D3" i="8"/>
  <c r="E3" i="8"/>
  <c r="F3" i="8"/>
  <c r="G3" i="8"/>
  <c r="H3" i="8"/>
  <c r="I3" i="8"/>
  <c r="J3" i="8"/>
  <c r="K3" i="8"/>
  <c r="L3" i="8"/>
  <c r="M3" i="8"/>
  <c r="B4" i="8"/>
  <c r="C4" i="8"/>
  <c r="D4" i="8"/>
  <c r="E4" i="8"/>
  <c r="F4" i="8"/>
  <c r="G4" i="8"/>
  <c r="H4" i="8"/>
  <c r="I4" i="8"/>
  <c r="J4" i="8"/>
  <c r="K4" i="8"/>
  <c r="L4" i="8"/>
  <c r="M4" i="8"/>
  <c r="C2" i="8"/>
  <c r="D2" i="8"/>
  <c r="E2" i="8"/>
  <c r="F2" i="8"/>
  <c r="G2" i="8"/>
  <c r="H2" i="8"/>
  <c r="I2" i="8"/>
  <c r="J2" i="8"/>
  <c r="K2" i="8"/>
  <c r="L2" i="8"/>
  <c r="M2" i="8"/>
  <c r="B2" i="8"/>
  <c r="Q2" i="5" l="1"/>
  <c r="O2" i="5"/>
  <c r="S2" i="5"/>
  <c r="S6" i="6"/>
  <c r="S5" i="6"/>
  <c r="S4" i="6"/>
  <c r="S3" i="6"/>
  <c r="S3" i="7"/>
  <c r="S2" i="7"/>
  <c r="S4" i="8"/>
  <c r="S3" i="8"/>
  <c r="Q2" i="6"/>
  <c r="O2" i="6"/>
  <c r="S2" i="6"/>
  <c r="S2" i="8"/>
  <c r="O2" i="8"/>
  <c r="Q2" i="8"/>
  <c r="Q6" i="6"/>
  <c r="O6" i="6"/>
  <c r="Q5" i="6"/>
  <c r="O5" i="6"/>
  <c r="O4" i="6"/>
  <c r="Q4" i="6"/>
  <c r="Q3" i="6"/>
  <c r="O3" i="6"/>
  <c r="Q4" i="8"/>
  <c r="O4" i="8"/>
  <c r="O3" i="8"/>
  <c r="Q3" i="8"/>
  <c r="O3" i="7"/>
  <c r="Q3" i="7"/>
  <c r="Q2" i="7"/>
  <c r="O2" i="7"/>
</calcChain>
</file>

<file path=xl/comments1.xml><?xml version="1.0" encoding="utf-8"?>
<comments xmlns="http://schemas.openxmlformats.org/spreadsheetml/2006/main">
  <authors>
    <author>Kristin Stoeger</author>
  </authors>
  <commentList>
    <comment ref="A4" authorId="0" shapeId="0">
      <text>
        <r>
          <rPr>
            <b/>
            <sz val="9"/>
            <color indexed="81"/>
            <rFont val="Tahoma"/>
            <family val="2"/>
          </rPr>
          <t>Kristin Stoeger:</t>
        </r>
        <r>
          <rPr>
            <sz val="9"/>
            <color indexed="81"/>
            <rFont val="Tahoma"/>
            <family val="2"/>
          </rPr>
          <t xml:space="preserve">
MCLS stats only - not MPL specific</t>
        </r>
      </text>
    </comment>
    <comment ref="A6" authorId="0" shapeId="0">
      <text>
        <r>
          <rPr>
            <b/>
            <sz val="9"/>
            <color indexed="81"/>
            <rFont val="Tahoma"/>
            <family val="2"/>
          </rPr>
          <t>Kristin Stoeger:</t>
        </r>
        <r>
          <rPr>
            <sz val="9"/>
            <color indexed="81"/>
            <rFont val="Tahoma"/>
            <family val="2"/>
          </rPr>
          <t xml:space="preserve">
MCLS stats only - not MPL specific</t>
        </r>
      </text>
    </comment>
    <comment ref="A12" authorId="0" shapeId="0">
      <text>
        <r>
          <rPr>
            <b/>
            <sz val="9"/>
            <color indexed="81"/>
            <rFont val="Tahoma"/>
            <family val="2"/>
          </rPr>
          <t>Kristin Stoeger:</t>
        </r>
        <r>
          <rPr>
            <sz val="9"/>
            <color indexed="81"/>
            <rFont val="Tahoma"/>
            <family val="2"/>
          </rPr>
          <t xml:space="preserve">
• MPL Cost - $200.00/year (State pays for the PLUS level at $1,595.00)</t>
        </r>
      </text>
    </comment>
  </commentList>
</comments>
</file>

<file path=xl/sharedStrings.xml><?xml version="1.0" encoding="utf-8"?>
<sst xmlns="http://schemas.openxmlformats.org/spreadsheetml/2006/main" count="314" uniqueCount="132">
  <si>
    <t>Database Metrics</t>
  </si>
  <si>
    <t xml:space="preserve">Database  </t>
  </si>
  <si>
    <t>Tutor.com</t>
  </si>
  <si>
    <t>overdrive Advantage</t>
  </si>
  <si>
    <t>overdrive/libby</t>
  </si>
  <si>
    <t>Transparent Languages</t>
  </si>
  <si>
    <t>Creativebug</t>
  </si>
  <si>
    <t>NewspaperArchive</t>
  </si>
  <si>
    <t>Measure 1</t>
  </si>
  <si>
    <t>Measure 2</t>
  </si>
  <si>
    <t>Measure 3</t>
  </si>
  <si>
    <t>checkouts (by MCLS)</t>
  </si>
  <si>
    <t xml:space="preserve">Checkouts  </t>
  </si>
  <si>
    <t>recent saved searches</t>
  </si>
  <si>
    <t>number of users</t>
  </si>
  <si>
    <t>Tumblebooks</t>
  </si>
  <si>
    <t>Views</t>
  </si>
  <si>
    <t>RefUSA</t>
  </si>
  <si>
    <t>Ancestry</t>
  </si>
  <si>
    <t>Searches</t>
  </si>
  <si>
    <t>mango languages</t>
  </si>
  <si>
    <t>number of sessions</t>
  </si>
  <si>
    <t>Gale courses</t>
  </si>
  <si>
    <t xml:space="preserve">RBDigital </t>
  </si>
  <si>
    <t>checkouts</t>
  </si>
  <si>
    <t>Usage = One to One sessions +SkillsCenter</t>
  </si>
  <si>
    <t>Total Hours of service (convert down to minutes for comparison)</t>
  </si>
  <si>
    <t>Measure 4</t>
  </si>
  <si>
    <t>log ins</t>
  </si>
  <si>
    <t>Total Minutes Use per month</t>
  </si>
  <si>
    <t>January</t>
  </si>
  <si>
    <t>Monthly Usage (sessions/searches/views)</t>
  </si>
  <si>
    <t>Monthly Users (enrollments/users/logins)</t>
  </si>
  <si>
    <t>Checkouts</t>
  </si>
  <si>
    <t>December</t>
  </si>
  <si>
    <t>November</t>
  </si>
  <si>
    <t>October</t>
  </si>
  <si>
    <t>September</t>
  </si>
  <si>
    <t>August</t>
  </si>
  <si>
    <t>July</t>
  </si>
  <si>
    <t>June</t>
  </si>
  <si>
    <t>May</t>
  </si>
  <si>
    <t>April</t>
  </si>
  <si>
    <t>March</t>
  </si>
  <si>
    <t>February</t>
  </si>
  <si>
    <t>January - Total Minutes Use per month</t>
  </si>
  <si>
    <t>February - Total Minutes Use per month</t>
  </si>
  <si>
    <t>March - Total Minutes Use per month</t>
  </si>
  <si>
    <t>April - Total Minutes Use per month</t>
  </si>
  <si>
    <t>May - Total Minutes Use per month</t>
  </si>
  <si>
    <t>June - Total Minutes Use per month</t>
  </si>
  <si>
    <t>July - Total Minutes Use per month</t>
  </si>
  <si>
    <t>August - Total Minutes Use per month</t>
  </si>
  <si>
    <t>September - Total Minutes Use per month</t>
  </si>
  <si>
    <t>October - Total Minutes Use per month</t>
  </si>
  <si>
    <t>November - Total Minutes Use per month</t>
  </si>
  <si>
    <t>December - Total Minutes Use per month</t>
  </si>
  <si>
    <t>January - Monthly Usage (sessions/searches/views)</t>
  </si>
  <si>
    <t>January - Monthly Users (enrollments/users/logins)</t>
  </si>
  <si>
    <t>January - Checkouts</t>
  </si>
  <si>
    <t>February - Monthly Usage (sessions/searches/views)</t>
  </si>
  <si>
    <t>February - Monthly Users (enrollments/users/logins)</t>
  </si>
  <si>
    <t>February - Checkouts</t>
  </si>
  <si>
    <t>March - Monthly Usage (sessions/searches/views)</t>
  </si>
  <si>
    <t>March - Monthly Users (enrollments/users/logins)</t>
  </si>
  <si>
    <t>March - Checkouts</t>
  </si>
  <si>
    <t>April - Monthly Usage (sessions/searches/views)</t>
  </si>
  <si>
    <t>April - Monthly Users (enrollments/users/logins)</t>
  </si>
  <si>
    <t>April - Checkouts</t>
  </si>
  <si>
    <t>May - Monthly Usage (sessions/searches/views)</t>
  </si>
  <si>
    <t>May - Monthly Users (enrollments/users/logins)</t>
  </si>
  <si>
    <t>May - Checkouts</t>
  </si>
  <si>
    <t>June - Monthly Usage (sessions/searches/views)</t>
  </si>
  <si>
    <t>June - Monthly Users (enrollments/users/logins)</t>
  </si>
  <si>
    <t>June - Checkouts</t>
  </si>
  <si>
    <t>July - Monthly Usage (sessions/searches/views)</t>
  </si>
  <si>
    <t>July - Monthly Users (enrollments/users/logins)</t>
  </si>
  <si>
    <t>July - Checkouts</t>
  </si>
  <si>
    <t>August - Monthly Usage (sessions/searches/views)</t>
  </si>
  <si>
    <t>August - Monthly Users (enrollments/users/logins)</t>
  </si>
  <si>
    <t>August - Checkouts</t>
  </si>
  <si>
    <t>September - Monthly Usage (sessions/searches/views)</t>
  </si>
  <si>
    <t>September - Monthly Users (enrollments/users/logins)</t>
  </si>
  <si>
    <t>September - Checkouts</t>
  </si>
  <si>
    <t>October - Monthly Usage (sessions/searches/views)</t>
  </si>
  <si>
    <t>October - Monthly Users (enrollments/users/logins)</t>
  </si>
  <si>
    <t>October - Checkouts</t>
  </si>
  <si>
    <t>November - Monthly Usage (sessions/searches/views)</t>
  </si>
  <si>
    <t>November - Monthly Users (enrollments/users/logins)</t>
  </si>
  <si>
    <t>November - Checkouts</t>
  </si>
  <si>
    <t>December - Monthly Usage (sessions/searches/views)</t>
  </si>
  <si>
    <t>December - Monthly Users (enrollments/users/logins)</t>
  </si>
  <si>
    <t>December - Checkouts</t>
  </si>
  <si>
    <t>Cost Per Minutes Used - Annual</t>
  </si>
  <si>
    <t>Cost Per Sessions/Searches/Views - Annual</t>
  </si>
  <si>
    <t>Cost Per User - Annual</t>
  </si>
  <si>
    <t>Cost Per Checkouts - Annual</t>
  </si>
  <si>
    <t>Average Monthly Use</t>
  </si>
  <si>
    <t>Average Daily Use</t>
  </si>
  <si>
    <t>Baseline for Average Monthly use</t>
  </si>
  <si>
    <t>Baseline for Average Daily use</t>
  </si>
  <si>
    <t>Baseline for cost per c/o annual</t>
  </si>
  <si>
    <t>Baseline for cost per user annual</t>
  </si>
  <si>
    <t>Baseline for cost per session/search/view annual</t>
  </si>
  <si>
    <t>Baseline for cost per Minutes used annual</t>
  </si>
  <si>
    <t>total minutes for all sessions</t>
  </si>
  <si>
    <t>Mango Languages</t>
  </si>
  <si>
    <t>&lt;$1 per checkout</t>
  </si>
  <si>
    <t>&lt;$5 per checkout</t>
  </si>
  <si>
    <t>&lt;$1 per user</t>
  </si>
  <si>
    <t>&lt;$1 per session, etc.</t>
  </si>
  <si>
    <t>&lt;$5 per min</t>
  </si>
  <si>
    <t>Beanstack</t>
  </si>
  <si>
    <t>Active Readers</t>
  </si>
  <si>
    <t>Total Days/Books Read</t>
  </si>
  <si>
    <t>Consumer Reports</t>
  </si>
  <si>
    <t>Total Searches</t>
  </si>
  <si>
    <t>Database sessions</t>
  </si>
  <si>
    <t>Comparison Matrix</t>
  </si>
  <si>
    <t>Recommend to RENEW or DELETE</t>
  </si>
  <si>
    <t>Reasoning</t>
  </si>
  <si>
    <t>Enter PASS or FAIL for each of the metrics above based on baseline and metrics</t>
  </si>
  <si>
    <t>Recommended Revisions to Metrics or Baselines</t>
  </si>
  <si>
    <t>Annual Cost (updated 12.10.2020)</t>
  </si>
  <si>
    <t>Future Databases to Review/Pursue</t>
  </si>
  <si>
    <t>Staff Lead</t>
  </si>
  <si>
    <t>Database (name of database &amp;/OR type of database to research)</t>
  </si>
  <si>
    <t>Reason we want to pursue</t>
  </si>
  <si>
    <t>Next Steps</t>
  </si>
  <si>
    <t>OverDrive Magazines</t>
  </si>
  <si>
    <t>DataAxle</t>
  </si>
  <si>
    <t>Overdrive Magazines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</si>
</sst>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42">
    <xf numFmtId="0" fontId="0" fillId="0" borderId="0" xfId="0"/>
    <xf numFmtId="0" fontId="0" fillId="0" borderId="0" xfId="0" applyAlignment="1">
      <alignment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Fill="1" applyBorder="1"/>
    <xf numFmtId="0" fontId="0" fillId="2" borderId="1" xfId="0" applyFill="1" applyBorder="1"/>
    <xf numFmtId="0" fontId="1" fillId="0" borderId="1" xfId="0" applyFont="1" applyBorder="1" applyAlignment="1">
      <alignment wrapText="1"/>
    </xf>
    <xf numFmtId="0" fontId="1" fillId="0" borderId="1" xfId="0" applyFont="1" applyFill="1" applyBorder="1" applyAlignment="1">
      <alignment wrapText="1"/>
    </xf>
    <xf numFmtId="0" fontId="1" fillId="0" borderId="0" xfId="0" applyFont="1" applyAlignment="1">
      <alignment wrapText="1"/>
    </xf>
    <xf numFmtId="0" fontId="1" fillId="3" borderId="1" xfId="0" applyFont="1" applyFill="1" applyBorder="1" applyAlignment="1">
      <alignment wrapText="1"/>
    </xf>
    <xf numFmtId="0" fontId="1" fillId="0" borderId="0" xfId="0" applyFont="1" applyFill="1" applyBorder="1" applyAlignment="1">
      <alignment wrapText="1"/>
    </xf>
    <xf numFmtId="0" fontId="0" fillId="0" borderId="0" xfId="0" applyBorder="1"/>
    <xf numFmtId="0" fontId="1" fillId="5" borderId="1" xfId="0" applyFont="1" applyFill="1" applyBorder="1" applyAlignment="1">
      <alignment wrapText="1"/>
    </xf>
    <xf numFmtId="0" fontId="0" fillId="5" borderId="1" xfId="0" applyFill="1" applyBorder="1"/>
    <xf numFmtId="0" fontId="1" fillId="6" borderId="1" xfId="0" applyFont="1" applyFill="1" applyBorder="1" applyAlignment="1">
      <alignment wrapText="1"/>
    </xf>
    <xf numFmtId="0" fontId="0" fillId="6" borderId="1" xfId="0" applyFill="1" applyBorder="1"/>
    <xf numFmtId="0" fontId="0" fillId="3" borderId="1" xfId="0" applyFill="1" applyBorder="1"/>
    <xf numFmtId="0" fontId="1" fillId="0" borderId="0" xfId="0" applyFont="1" applyBorder="1" applyAlignment="1">
      <alignment wrapText="1"/>
    </xf>
    <xf numFmtId="0" fontId="3" fillId="0" borderId="0" xfId="0" applyFont="1"/>
    <xf numFmtId="0" fontId="4" fillId="3" borderId="1" xfId="0" applyFont="1" applyFill="1" applyBorder="1" applyAlignment="1">
      <alignment wrapText="1"/>
    </xf>
    <xf numFmtId="0" fontId="4" fillId="4" borderId="1" xfId="0" applyFont="1" applyFill="1" applyBorder="1" applyAlignment="1">
      <alignment wrapText="1"/>
    </xf>
    <xf numFmtId="44" fontId="3" fillId="4" borderId="1" xfId="1" applyFont="1" applyFill="1" applyBorder="1"/>
    <xf numFmtId="0" fontId="4" fillId="6" borderId="1" xfId="0" applyFont="1" applyFill="1" applyBorder="1" applyAlignment="1">
      <alignment wrapText="1"/>
    </xf>
    <xf numFmtId="0" fontId="3" fillId="6" borderId="1" xfId="0" applyFont="1" applyFill="1" applyBorder="1"/>
    <xf numFmtId="0" fontId="3" fillId="3" borderId="1" xfId="0" applyFont="1" applyFill="1" applyBorder="1"/>
    <xf numFmtId="0" fontId="4" fillId="5" borderId="1" xfId="0" applyFont="1" applyFill="1" applyBorder="1" applyAlignment="1">
      <alignment wrapText="1"/>
    </xf>
    <xf numFmtId="0" fontId="3" fillId="5" borderId="1" xfId="0" applyFont="1" applyFill="1" applyBorder="1"/>
    <xf numFmtId="0" fontId="5" fillId="5" borderId="1" xfId="0" applyFont="1" applyFill="1" applyBorder="1" applyAlignment="1">
      <alignment wrapText="1"/>
    </xf>
    <xf numFmtId="0" fontId="0" fillId="5" borderId="1" xfId="0" applyNumberFormat="1" applyFill="1" applyBorder="1"/>
    <xf numFmtId="0" fontId="0" fillId="0" borderId="0" xfId="0" applyBorder="1" applyAlignment="1">
      <alignment wrapText="1"/>
    </xf>
    <xf numFmtId="0" fontId="1" fillId="0" borderId="1" xfId="0" applyFont="1" applyBorder="1"/>
    <xf numFmtId="0" fontId="0" fillId="0" borderId="1" xfId="0" applyBorder="1" applyAlignment="1">
      <alignment horizontal="right"/>
    </xf>
    <xf numFmtId="3" fontId="10" fillId="0" borderId="0" xfId="0" applyNumberFormat="1" applyFont="1"/>
    <xf numFmtId="3" fontId="5" fillId="0" borderId="0" xfId="0" applyNumberFormat="1" applyFont="1"/>
    <xf numFmtId="3" fontId="0" fillId="0" borderId="1" xfId="0" applyNumberFormat="1" applyBorder="1"/>
    <xf numFmtId="0" fontId="0" fillId="0" borderId="5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7" borderId="0" xfId="0" applyFill="1" applyAlignment="1">
      <alignment horizontal="left" vertical="top" wrapText="1"/>
    </xf>
    <xf numFmtId="0" fontId="8" fillId="0" borderId="5" xfId="0" applyFont="1" applyBorder="1" applyAlignment="1">
      <alignment horizontal="center"/>
    </xf>
    <xf numFmtId="0" fontId="9" fillId="0" borderId="1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Minutes Used per Month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'Minutes used per month'!$A$2</c:f>
              <c:strCache>
                <c:ptCount val="1"/>
                <c:pt idx="0">
                  <c:v>Tutor.com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Lit>
              <c:ptCount val="12"/>
              <c:pt idx="0">
                <c:v>January</c:v>
              </c:pt>
              <c:pt idx="1">
                <c:v> February</c:v>
              </c:pt>
              <c:pt idx="2">
                <c:v> March</c:v>
              </c:pt>
              <c:pt idx="3">
                <c:v> April</c:v>
              </c:pt>
              <c:pt idx="4">
                <c:v> May</c:v>
              </c:pt>
              <c:pt idx="5">
                <c:v> June</c:v>
              </c:pt>
              <c:pt idx="6">
                <c:v> July</c:v>
              </c:pt>
              <c:pt idx="7">
                <c:v> August</c:v>
              </c:pt>
              <c:pt idx="8">
                <c:v> September</c:v>
              </c:pt>
              <c:pt idx="9">
                <c:v> October</c:v>
              </c:pt>
              <c:pt idx="10">
                <c:v> November</c:v>
              </c:pt>
              <c:pt idx="11">
                <c:v> December</c:v>
              </c:pt>
            </c:strLit>
          </c:cat>
          <c:val>
            <c:numRef>
              <c:f>'Minutes used per month'!$B$2:$M$2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EC-4ECC-9139-EDC903A707E8}"/>
            </c:ext>
          </c:extLst>
        </c:ser>
        <c:ser>
          <c:idx val="1"/>
          <c:order val="1"/>
          <c:tx>
            <c:strRef>
              <c:f>'Minutes used per month'!$A$3</c:f>
              <c:strCache>
                <c:ptCount val="1"/>
                <c:pt idx="0">
                  <c:v>Mango Languages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Lit>
              <c:ptCount val="12"/>
              <c:pt idx="0">
                <c:v>January</c:v>
              </c:pt>
              <c:pt idx="1">
                <c:v> February</c:v>
              </c:pt>
              <c:pt idx="2">
                <c:v> March</c:v>
              </c:pt>
              <c:pt idx="3">
                <c:v> April</c:v>
              </c:pt>
              <c:pt idx="4">
                <c:v> May</c:v>
              </c:pt>
              <c:pt idx="5">
                <c:v> June</c:v>
              </c:pt>
              <c:pt idx="6">
                <c:v> July</c:v>
              </c:pt>
              <c:pt idx="7">
                <c:v> August</c:v>
              </c:pt>
              <c:pt idx="8">
                <c:v> September</c:v>
              </c:pt>
              <c:pt idx="9">
                <c:v> October</c:v>
              </c:pt>
              <c:pt idx="10">
                <c:v> November</c:v>
              </c:pt>
              <c:pt idx="11">
                <c:v> December</c:v>
              </c:pt>
            </c:strLit>
          </c:cat>
          <c:val>
            <c:numRef>
              <c:f>'Minutes used per month'!$B$3:$M$3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0EC-4ECC-9139-EDC903A707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5097728"/>
        <c:axId val="204644352"/>
      </c:lineChart>
      <c:catAx>
        <c:axId val="185097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4644352"/>
        <c:crosses val="autoZero"/>
        <c:auto val="1"/>
        <c:lblAlgn val="ctr"/>
        <c:lblOffset val="100"/>
        <c:noMultiLvlLbl val="0"/>
      </c:catAx>
      <c:valAx>
        <c:axId val="204644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5097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Monthly Usage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'Monthly Usage'!$A$2</c:f>
              <c:strCache>
                <c:ptCount val="1"/>
                <c:pt idx="0">
                  <c:v>Tutor.com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Lit>
              <c:ptCount val="12"/>
              <c:pt idx="0">
                <c:v>January</c:v>
              </c:pt>
              <c:pt idx="1">
                <c:v> February</c:v>
              </c:pt>
              <c:pt idx="2">
                <c:v> March</c:v>
              </c:pt>
              <c:pt idx="3">
                <c:v> April</c:v>
              </c:pt>
              <c:pt idx="4">
                <c:v> May</c:v>
              </c:pt>
              <c:pt idx="5">
                <c:v> June</c:v>
              </c:pt>
              <c:pt idx="6">
                <c:v> July</c:v>
              </c:pt>
              <c:pt idx="7">
                <c:v> August</c:v>
              </c:pt>
              <c:pt idx="8">
                <c:v> September</c:v>
              </c:pt>
              <c:pt idx="9">
                <c:v> October</c:v>
              </c:pt>
              <c:pt idx="10">
                <c:v> November</c:v>
              </c:pt>
              <c:pt idx="11">
                <c:v> December</c:v>
              </c:pt>
            </c:strLit>
          </c:cat>
          <c:val>
            <c:numRef>
              <c:f>'Monthly Usage'!$B$2:$M$2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942-4396-94A9-83D27EF9D161}"/>
            </c:ext>
          </c:extLst>
        </c:ser>
        <c:ser>
          <c:idx val="1"/>
          <c:order val="1"/>
          <c:tx>
            <c:strRef>
              <c:f>'Monthly Usage'!$A$3</c:f>
              <c:strCache>
                <c:ptCount val="1"/>
                <c:pt idx="0">
                  <c:v>NewspaperArchive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Lit>
              <c:ptCount val="12"/>
              <c:pt idx="0">
                <c:v>January</c:v>
              </c:pt>
              <c:pt idx="1">
                <c:v> February</c:v>
              </c:pt>
              <c:pt idx="2">
                <c:v> March</c:v>
              </c:pt>
              <c:pt idx="3">
                <c:v> April</c:v>
              </c:pt>
              <c:pt idx="4">
                <c:v> May</c:v>
              </c:pt>
              <c:pt idx="5">
                <c:v> June</c:v>
              </c:pt>
              <c:pt idx="6">
                <c:v> July</c:v>
              </c:pt>
              <c:pt idx="7">
                <c:v> August</c:v>
              </c:pt>
              <c:pt idx="8">
                <c:v> September</c:v>
              </c:pt>
              <c:pt idx="9">
                <c:v> October</c:v>
              </c:pt>
              <c:pt idx="10">
                <c:v> November</c:v>
              </c:pt>
              <c:pt idx="11">
                <c:v> December</c:v>
              </c:pt>
            </c:strLit>
          </c:cat>
          <c:val>
            <c:numRef>
              <c:f>'Monthly Usage'!$B$3:$M$3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942-4396-94A9-83D27EF9D161}"/>
            </c:ext>
          </c:extLst>
        </c:ser>
        <c:ser>
          <c:idx val="2"/>
          <c:order val="2"/>
          <c:tx>
            <c:strRef>
              <c:f>'Monthly Usage'!$A$4</c:f>
              <c:strCache>
                <c:ptCount val="1"/>
                <c:pt idx="0">
                  <c:v>Tumblebooks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Lit>
              <c:ptCount val="12"/>
              <c:pt idx="0">
                <c:v>January</c:v>
              </c:pt>
              <c:pt idx="1">
                <c:v> February</c:v>
              </c:pt>
              <c:pt idx="2">
                <c:v> March</c:v>
              </c:pt>
              <c:pt idx="3">
                <c:v> April</c:v>
              </c:pt>
              <c:pt idx="4">
                <c:v> May</c:v>
              </c:pt>
              <c:pt idx="5">
                <c:v> June</c:v>
              </c:pt>
              <c:pt idx="6">
                <c:v> July</c:v>
              </c:pt>
              <c:pt idx="7">
                <c:v> August</c:v>
              </c:pt>
              <c:pt idx="8">
                <c:v> September</c:v>
              </c:pt>
              <c:pt idx="9">
                <c:v> October</c:v>
              </c:pt>
              <c:pt idx="10">
                <c:v> November</c:v>
              </c:pt>
              <c:pt idx="11">
                <c:v> December</c:v>
              </c:pt>
            </c:strLit>
          </c:cat>
          <c:val>
            <c:numRef>
              <c:f>'Monthly Usage'!$B$4:$M$4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942-4396-94A9-83D27EF9D161}"/>
            </c:ext>
          </c:extLst>
        </c:ser>
        <c:ser>
          <c:idx val="3"/>
          <c:order val="3"/>
          <c:tx>
            <c:strRef>
              <c:f>'Monthly Usage'!$A$5</c:f>
              <c:strCache>
                <c:ptCount val="1"/>
                <c:pt idx="0">
                  <c:v>Ancestry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Lit>
              <c:ptCount val="12"/>
              <c:pt idx="0">
                <c:v>January</c:v>
              </c:pt>
              <c:pt idx="1">
                <c:v> February</c:v>
              </c:pt>
              <c:pt idx="2">
                <c:v> March</c:v>
              </c:pt>
              <c:pt idx="3">
                <c:v> April</c:v>
              </c:pt>
              <c:pt idx="4">
                <c:v> May</c:v>
              </c:pt>
              <c:pt idx="5">
                <c:v> June</c:v>
              </c:pt>
              <c:pt idx="6">
                <c:v> July</c:v>
              </c:pt>
              <c:pt idx="7">
                <c:v> August</c:v>
              </c:pt>
              <c:pt idx="8">
                <c:v> September</c:v>
              </c:pt>
              <c:pt idx="9">
                <c:v> October</c:v>
              </c:pt>
              <c:pt idx="10">
                <c:v> November</c:v>
              </c:pt>
              <c:pt idx="11">
                <c:v> December</c:v>
              </c:pt>
            </c:strLit>
          </c:cat>
          <c:val>
            <c:numRef>
              <c:f>'Monthly Usage'!$B$5:$M$5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942-4396-94A9-83D27EF9D161}"/>
            </c:ext>
          </c:extLst>
        </c:ser>
        <c:ser>
          <c:idx val="4"/>
          <c:order val="4"/>
          <c:tx>
            <c:strRef>
              <c:f>'Monthly Usage'!$A$6</c:f>
              <c:strCache>
                <c:ptCount val="1"/>
                <c:pt idx="0">
                  <c:v>mango languages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strLit>
              <c:ptCount val="12"/>
              <c:pt idx="0">
                <c:v>January</c:v>
              </c:pt>
              <c:pt idx="1">
                <c:v> February</c:v>
              </c:pt>
              <c:pt idx="2">
                <c:v> March</c:v>
              </c:pt>
              <c:pt idx="3">
                <c:v> April</c:v>
              </c:pt>
              <c:pt idx="4">
                <c:v> May</c:v>
              </c:pt>
              <c:pt idx="5">
                <c:v> June</c:v>
              </c:pt>
              <c:pt idx="6">
                <c:v> July</c:v>
              </c:pt>
              <c:pt idx="7">
                <c:v> August</c:v>
              </c:pt>
              <c:pt idx="8">
                <c:v> September</c:v>
              </c:pt>
              <c:pt idx="9">
                <c:v> October</c:v>
              </c:pt>
              <c:pt idx="10">
                <c:v> November</c:v>
              </c:pt>
              <c:pt idx="11">
                <c:v> December</c:v>
              </c:pt>
            </c:strLit>
          </c:cat>
          <c:val>
            <c:numRef>
              <c:f>'Monthly Usage'!$B$6:$M$6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942-4396-94A9-83D27EF9D161}"/>
            </c:ext>
          </c:extLst>
        </c:ser>
        <c:ser>
          <c:idx val="5"/>
          <c:order val="5"/>
          <c:tx>
            <c:strRef>
              <c:f>'Monthly Usage'!$A$7</c:f>
              <c:strCache>
                <c:ptCount val="1"/>
                <c:pt idx="0">
                  <c:v>Beanstack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strLit>
              <c:ptCount val="12"/>
              <c:pt idx="0">
                <c:v>January</c:v>
              </c:pt>
              <c:pt idx="1">
                <c:v> February</c:v>
              </c:pt>
              <c:pt idx="2">
                <c:v> March</c:v>
              </c:pt>
              <c:pt idx="3">
                <c:v> April</c:v>
              </c:pt>
              <c:pt idx="4">
                <c:v> May</c:v>
              </c:pt>
              <c:pt idx="5">
                <c:v> June</c:v>
              </c:pt>
              <c:pt idx="6">
                <c:v> July</c:v>
              </c:pt>
              <c:pt idx="7">
                <c:v> August</c:v>
              </c:pt>
              <c:pt idx="8">
                <c:v> September</c:v>
              </c:pt>
              <c:pt idx="9">
                <c:v> October</c:v>
              </c:pt>
              <c:pt idx="10">
                <c:v> November</c:v>
              </c:pt>
              <c:pt idx="11">
                <c:v> December</c:v>
              </c:pt>
            </c:strLit>
          </c:cat>
          <c:val>
            <c:numRef>
              <c:f>'Monthly Usage'!$B$7:$M$7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942-4396-94A9-83D27EF9D161}"/>
            </c:ext>
          </c:extLst>
        </c:ser>
        <c:ser>
          <c:idx val="6"/>
          <c:order val="6"/>
          <c:tx>
            <c:strRef>
              <c:f>'Monthly Usage'!$A$8</c:f>
              <c:strCache>
                <c:ptCount val="1"/>
                <c:pt idx="0">
                  <c:v>Consumer Reports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strLit>
              <c:ptCount val="12"/>
              <c:pt idx="0">
                <c:v>January</c:v>
              </c:pt>
              <c:pt idx="1">
                <c:v> February</c:v>
              </c:pt>
              <c:pt idx="2">
                <c:v> March</c:v>
              </c:pt>
              <c:pt idx="3">
                <c:v> April</c:v>
              </c:pt>
              <c:pt idx="4">
                <c:v> May</c:v>
              </c:pt>
              <c:pt idx="5">
                <c:v> June</c:v>
              </c:pt>
              <c:pt idx="6">
                <c:v> July</c:v>
              </c:pt>
              <c:pt idx="7">
                <c:v> August</c:v>
              </c:pt>
              <c:pt idx="8">
                <c:v> September</c:v>
              </c:pt>
              <c:pt idx="9">
                <c:v> October</c:v>
              </c:pt>
              <c:pt idx="10">
                <c:v> November</c:v>
              </c:pt>
              <c:pt idx="11">
                <c:v> December</c:v>
              </c:pt>
            </c:strLit>
          </c:cat>
          <c:val>
            <c:numRef>
              <c:f>'Monthly Usage'!$B$8:$M$8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942-4396-94A9-83D27EF9D1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327424"/>
        <c:axId val="204646080"/>
      </c:lineChart>
      <c:catAx>
        <c:axId val="204327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4646080"/>
        <c:crosses val="autoZero"/>
        <c:auto val="1"/>
        <c:lblAlgn val="ctr"/>
        <c:lblOffset val="100"/>
        <c:noMultiLvlLbl val="0"/>
      </c:catAx>
      <c:valAx>
        <c:axId val="2046460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43274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Monthly Users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'Monthly Users'!$A$2</c:f>
              <c:strCache>
                <c:ptCount val="1"/>
                <c:pt idx="0">
                  <c:v>NewspaperArchive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Lit>
              <c:ptCount val="12"/>
              <c:pt idx="0">
                <c:v>January</c:v>
              </c:pt>
              <c:pt idx="1">
                <c:v> February</c:v>
              </c:pt>
              <c:pt idx="2">
                <c:v> March</c:v>
              </c:pt>
              <c:pt idx="3">
                <c:v> April</c:v>
              </c:pt>
              <c:pt idx="4">
                <c:v> May</c:v>
              </c:pt>
              <c:pt idx="5">
                <c:v> June</c:v>
              </c:pt>
              <c:pt idx="6">
                <c:v> July</c:v>
              </c:pt>
              <c:pt idx="7">
                <c:v> August</c:v>
              </c:pt>
              <c:pt idx="8">
                <c:v> September</c:v>
              </c:pt>
              <c:pt idx="9">
                <c:v> October</c:v>
              </c:pt>
              <c:pt idx="10">
                <c:v> November</c:v>
              </c:pt>
              <c:pt idx="11">
                <c:v> December</c:v>
              </c:pt>
            </c:strLit>
          </c:cat>
          <c:val>
            <c:numRef>
              <c:f>'Monthly Users'!$B$2:$M$2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9C5-44FA-916F-3848D493319A}"/>
            </c:ext>
          </c:extLst>
        </c:ser>
        <c:ser>
          <c:idx val="1"/>
          <c:order val="1"/>
          <c:tx>
            <c:strRef>
              <c:f>'Monthly Users'!$A$3</c:f>
              <c:strCache>
                <c:ptCount val="1"/>
                <c:pt idx="0">
                  <c:v>DataAxle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Lit>
              <c:ptCount val="12"/>
              <c:pt idx="0">
                <c:v>January</c:v>
              </c:pt>
              <c:pt idx="1">
                <c:v> February</c:v>
              </c:pt>
              <c:pt idx="2">
                <c:v> March</c:v>
              </c:pt>
              <c:pt idx="3">
                <c:v> April</c:v>
              </c:pt>
              <c:pt idx="4">
                <c:v> May</c:v>
              </c:pt>
              <c:pt idx="5">
                <c:v> June</c:v>
              </c:pt>
              <c:pt idx="6">
                <c:v> July</c:v>
              </c:pt>
              <c:pt idx="7">
                <c:v> August</c:v>
              </c:pt>
              <c:pt idx="8">
                <c:v> September</c:v>
              </c:pt>
              <c:pt idx="9">
                <c:v> October</c:v>
              </c:pt>
              <c:pt idx="10">
                <c:v> November</c:v>
              </c:pt>
              <c:pt idx="11">
                <c:v> December</c:v>
              </c:pt>
            </c:strLit>
          </c:cat>
          <c:val>
            <c:numRef>
              <c:f>'Monthly Users'!$B$3:$M$3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9C5-44FA-916F-3848D493319A}"/>
            </c:ext>
          </c:extLst>
        </c:ser>
        <c:ser>
          <c:idx val="2"/>
          <c:order val="2"/>
          <c:tx>
            <c:strRef>
              <c:f>'Monthly Users'!$A$4</c:f>
              <c:strCache>
                <c:ptCount val="1"/>
                <c:pt idx="0">
                  <c:v>Beanstack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Lit>
              <c:ptCount val="12"/>
              <c:pt idx="0">
                <c:v>January</c:v>
              </c:pt>
              <c:pt idx="1">
                <c:v> February</c:v>
              </c:pt>
              <c:pt idx="2">
                <c:v> March</c:v>
              </c:pt>
              <c:pt idx="3">
                <c:v> April</c:v>
              </c:pt>
              <c:pt idx="4">
                <c:v> May</c:v>
              </c:pt>
              <c:pt idx="5">
                <c:v> June</c:v>
              </c:pt>
              <c:pt idx="6">
                <c:v> July</c:v>
              </c:pt>
              <c:pt idx="7">
                <c:v> August</c:v>
              </c:pt>
              <c:pt idx="8">
                <c:v> September</c:v>
              </c:pt>
              <c:pt idx="9">
                <c:v> October</c:v>
              </c:pt>
              <c:pt idx="10">
                <c:v> November</c:v>
              </c:pt>
              <c:pt idx="11">
                <c:v> December</c:v>
              </c:pt>
            </c:strLit>
          </c:cat>
          <c:val>
            <c:numRef>
              <c:f>'Monthly Users'!$B$4:$M$4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9C5-44FA-916F-3848D493319A}"/>
            </c:ext>
          </c:extLst>
        </c:ser>
        <c:ser>
          <c:idx val="3"/>
          <c:order val="3"/>
          <c:tx>
            <c:strRef>
              <c:f>'Monthly Users'!$A$5</c:f>
              <c:strCache>
                <c:ptCount val="1"/>
                <c:pt idx="0">
                  <c:v>Consumer Reports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Lit>
              <c:ptCount val="12"/>
              <c:pt idx="0">
                <c:v>January</c:v>
              </c:pt>
              <c:pt idx="1">
                <c:v> February</c:v>
              </c:pt>
              <c:pt idx="2">
                <c:v> March</c:v>
              </c:pt>
              <c:pt idx="3">
                <c:v> April</c:v>
              </c:pt>
              <c:pt idx="4">
                <c:v> May</c:v>
              </c:pt>
              <c:pt idx="5">
                <c:v> June</c:v>
              </c:pt>
              <c:pt idx="6">
                <c:v> July</c:v>
              </c:pt>
              <c:pt idx="7">
                <c:v> August</c:v>
              </c:pt>
              <c:pt idx="8">
                <c:v> September</c:v>
              </c:pt>
              <c:pt idx="9">
                <c:v> October</c:v>
              </c:pt>
              <c:pt idx="10">
                <c:v> November</c:v>
              </c:pt>
              <c:pt idx="11">
                <c:v> December</c:v>
              </c:pt>
            </c:strLit>
          </c:cat>
          <c:val>
            <c:numRef>
              <c:f>'Monthly Users'!$B$5:$M$5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9C5-44FA-916F-3848D49331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325888"/>
        <c:axId val="204648960"/>
      </c:lineChart>
      <c:catAx>
        <c:axId val="2043258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4648960"/>
        <c:crosses val="autoZero"/>
        <c:auto val="1"/>
        <c:lblAlgn val="ctr"/>
        <c:lblOffset val="100"/>
        <c:noMultiLvlLbl val="0"/>
      </c:catAx>
      <c:valAx>
        <c:axId val="2046489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43258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Checkouts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'Monthly Checkouts'!$A$2</c:f>
              <c:strCache>
                <c:ptCount val="1"/>
                <c:pt idx="0">
                  <c:v>overdrive Advantage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Lit>
              <c:ptCount val="12"/>
              <c:pt idx="0">
                <c:v>January</c:v>
              </c:pt>
              <c:pt idx="1">
                <c:v> February</c:v>
              </c:pt>
              <c:pt idx="2">
                <c:v> March</c:v>
              </c:pt>
              <c:pt idx="3">
                <c:v> April</c:v>
              </c:pt>
              <c:pt idx="4">
                <c:v> May</c:v>
              </c:pt>
              <c:pt idx="5">
                <c:v> June</c:v>
              </c:pt>
              <c:pt idx="6">
                <c:v> July</c:v>
              </c:pt>
              <c:pt idx="7">
                <c:v> August</c:v>
              </c:pt>
              <c:pt idx="8">
                <c:v> September</c:v>
              </c:pt>
              <c:pt idx="9">
                <c:v> October</c:v>
              </c:pt>
              <c:pt idx="10">
                <c:v> November</c:v>
              </c:pt>
              <c:pt idx="11">
                <c:v> December</c:v>
              </c:pt>
            </c:strLit>
          </c:cat>
          <c:val>
            <c:numRef>
              <c:f>'Monthly Checkouts'!$B$2:$M$2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282-415D-91C0-5FA4CE8B6A29}"/>
            </c:ext>
          </c:extLst>
        </c:ser>
        <c:ser>
          <c:idx val="2"/>
          <c:order val="2"/>
          <c:tx>
            <c:strRef>
              <c:f>'Monthly Checkouts'!$A$4</c:f>
              <c:strCache>
                <c:ptCount val="1"/>
                <c:pt idx="0">
                  <c:v>Overdrive Magazines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Lit>
              <c:ptCount val="12"/>
              <c:pt idx="0">
                <c:v>January</c:v>
              </c:pt>
              <c:pt idx="1">
                <c:v> February</c:v>
              </c:pt>
              <c:pt idx="2">
                <c:v> March</c:v>
              </c:pt>
              <c:pt idx="3">
                <c:v> April</c:v>
              </c:pt>
              <c:pt idx="4">
                <c:v> May</c:v>
              </c:pt>
              <c:pt idx="5">
                <c:v> June</c:v>
              </c:pt>
              <c:pt idx="6">
                <c:v> July</c:v>
              </c:pt>
              <c:pt idx="7">
                <c:v> August</c:v>
              </c:pt>
              <c:pt idx="8">
                <c:v> September</c:v>
              </c:pt>
              <c:pt idx="9">
                <c:v> October</c:v>
              </c:pt>
              <c:pt idx="10">
                <c:v> November</c:v>
              </c:pt>
              <c:pt idx="11">
                <c:v> December</c:v>
              </c:pt>
            </c:strLit>
          </c:cat>
          <c:val>
            <c:numRef>
              <c:f>'Monthly Checkouts'!$B$4:$M$4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82-415D-91C0-5FA4CE8B6A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370880"/>
        <c:axId val="204651840"/>
      </c:lineChart>
      <c:lineChart>
        <c:grouping val="stacked"/>
        <c:varyColors val="0"/>
        <c:ser>
          <c:idx val="1"/>
          <c:order val="1"/>
          <c:tx>
            <c:strRef>
              <c:f>'Monthly Checkouts'!$A$3</c:f>
              <c:strCache>
                <c:ptCount val="1"/>
                <c:pt idx="0">
                  <c:v>overdrive/libby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'Monthly Checkouts'!$B$1:$M$1</c:f>
              <c:strCache>
                <c:ptCount val="12"/>
                <c:pt idx="0">
                  <c:v>January - Checkouts</c:v>
                </c:pt>
                <c:pt idx="1">
                  <c:v>February - Checkouts</c:v>
                </c:pt>
                <c:pt idx="2">
                  <c:v>March - Checkouts</c:v>
                </c:pt>
                <c:pt idx="3">
                  <c:v>April - Checkouts</c:v>
                </c:pt>
                <c:pt idx="4">
                  <c:v>May - Checkouts</c:v>
                </c:pt>
                <c:pt idx="5">
                  <c:v>June - Checkouts</c:v>
                </c:pt>
                <c:pt idx="6">
                  <c:v>July - Checkouts</c:v>
                </c:pt>
                <c:pt idx="7">
                  <c:v>August - Checkouts</c:v>
                </c:pt>
                <c:pt idx="8">
                  <c:v>September - Checkouts</c:v>
                </c:pt>
                <c:pt idx="9">
                  <c:v>October - Checkouts</c:v>
                </c:pt>
                <c:pt idx="10">
                  <c:v>November - Checkouts</c:v>
                </c:pt>
                <c:pt idx="11">
                  <c:v>December - Checkouts</c:v>
                </c:pt>
              </c:strCache>
            </c:strRef>
          </c:cat>
          <c:val>
            <c:numRef>
              <c:f>'Monthly Checkouts'!$B$3:$M$3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82-415D-91C0-5FA4CE8B6A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372928"/>
        <c:axId val="205479936"/>
      </c:lineChart>
      <c:catAx>
        <c:axId val="2053708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4651840"/>
        <c:crosses val="autoZero"/>
        <c:auto val="1"/>
        <c:lblAlgn val="ctr"/>
        <c:lblOffset val="100"/>
        <c:noMultiLvlLbl val="0"/>
      </c:catAx>
      <c:valAx>
        <c:axId val="2046518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5370880"/>
        <c:crosses val="autoZero"/>
        <c:crossBetween val="between"/>
      </c:valAx>
      <c:valAx>
        <c:axId val="205479936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5372928"/>
        <c:crosses val="max"/>
        <c:crossBetween val="between"/>
      </c:valAx>
      <c:catAx>
        <c:axId val="2053729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0547993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85725</xdr:colOff>
      <xdr:row>4</xdr:row>
      <xdr:rowOff>133350</xdr:rowOff>
    </xdr:from>
    <xdr:to>
      <xdr:col>12</xdr:col>
      <xdr:colOff>457200</xdr:colOff>
      <xdr:row>19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123825</xdr:colOff>
      <xdr:row>8</xdr:row>
      <xdr:rowOff>152400</xdr:rowOff>
    </xdr:from>
    <xdr:to>
      <xdr:col>13</xdr:col>
      <xdr:colOff>138113</xdr:colOff>
      <xdr:row>27</xdr:row>
      <xdr:rowOff>171451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6</xdr:row>
      <xdr:rowOff>47625</xdr:rowOff>
    </xdr:from>
    <xdr:to>
      <xdr:col>10</xdr:col>
      <xdr:colOff>814388</xdr:colOff>
      <xdr:row>23</xdr:row>
      <xdr:rowOff>133350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0</xdr:rowOff>
    </xdr:from>
    <xdr:to>
      <xdr:col>14</xdr:col>
      <xdr:colOff>376238</xdr:colOff>
      <xdr:row>26</xdr:row>
      <xdr:rowOff>38100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0.93974</cdr:x>
      <cdr:y>0.08019</cdr:y>
    </cdr:from>
    <cdr:to>
      <cdr:x>0.96364</cdr:x>
      <cdr:y>0.35849</cdr:y>
    </cdr:to>
    <cdr:sp macro="" textlink="">
      <cdr:nvSpPr>
        <cdr:cNvPr id="2" name="TextBox 1"/>
        <cdr:cNvSpPr txBox="1"/>
      </cdr:nvSpPr>
      <cdr:spPr>
        <a:xfrm xmlns:a="http://schemas.openxmlformats.org/drawingml/2006/main" rot="16200000">
          <a:off x="8162927" y="776287"/>
          <a:ext cx="1123950" cy="2190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/>
            <a:t>Overdrive/Libby</a:t>
          </a:r>
        </a:p>
        <a:p xmlns:a="http://schemas.openxmlformats.org/drawingml/2006/main">
          <a:endParaRPr lang="en-US" sz="1100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workbookViewId="0">
      <selection activeCell="B21" sqref="B21"/>
    </sheetView>
  </sheetViews>
  <sheetFormatPr defaultRowHeight="15" x14ac:dyDescent="0.25"/>
  <cols>
    <col min="1" max="1" width="21.5703125" bestFit="1" customWidth="1"/>
    <col min="2" max="2" width="59.42578125" bestFit="1" customWidth="1"/>
    <col min="3" max="3" width="39.42578125" bestFit="1" customWidth="1"/>
    <col min="4" max="4" width="39.140625" bestFit="1" customWidth="1"/>
    <col min="5" max="5" width="19.28515625" bestFit="1" customWidth="1"/>
  </cols>
  <sheetData>
    <row r="1" spans="1:5" x14ac:dyDescent="0.25">
      <c r="A1" t="s">
        <v>0</v>
      </c>
    </row>
    <row r="2" spans="1:5" x14ac:dyDescent="0.25">
      <c r="A2" s="2" t="s">
        <v>1</v>
      </c>
      <c r="B2" s="2" t="s">
        <v>8</v>
      </c>
      <c r="C2" s="2" t="s">
        <v>9</v>
      </c>
      <c r="D2" s="2" t="s">
        <v>10</v>
      </c>
      <c r="E2" s="4" t="s">
        <v>27</v>
      </c>
    </row>
    <row r="3" spans="1:5" x14ac:dyDescent="0.25">
      <c r="A3" s="2" t="s">
        <v>2</v>
      </c>
      <c r="B3" s="2" t="s">
        <v>26</v>
      </c>
      <c r="C3" s="2" t="s">
        <v>25</v>
      </c>
      <c r="E3" s="2"/>
    </row>
    <row r="4" spans="1:5" x14ac:dyDescent="0.25">
      <c r="A4" s="2" t="s">
        <v>3</v>
      </c>
      <c r="B4" s="2"/>
      <c r="C4" s="2"/>
      <c r="D4" s="2"/>
      <c r="E4" s="2" t="s">
        <v>11</v>
      </c>
    </row>
    <row r="5" spans="1:5" x14ac:dyDescent="0.25">
      <c r="A5" s="2" t="s">
        <v>4</v>
      </c>
      <c r="B5" s="2"/>
      <c r="C5" s="2"/>
      <c r="D5" s="2"/>
      <c r="E5" s="2" t="s">
        <v>12</v>
      </c>
    </row>
    <row r="6" spans="1:5" x14ac:dyDescent="0.25">
      <c r="A6" s="2" t="s">
        <v>7</v>
      </c>
      <c r="B6" s="2"/>
      <c r="C6" s="2" t="s">
        <v>13</v>
      </c>
      <c r="D6" s="2" t="s">
        <v>14</v>
      </c>
      <c r="E6" s="2"/>
    </row>
    <row r="7" spans="1:5" x14ac:dyDescent="0.25">
      <c r="A7" s="2" t="s">
        <v>15</v>
      </c>
      <c r="B7" s="2"/>
      <c r="C7" s="2" t="s">
        <v>16</v>
      </c>
      <c r="D7" s="2"/>
      <c r="E7" s="2"/>
    </row>
    <row r="8" spans="1:5" x14ac:dyDescent="0.25">
      <c r="A8" s="2" t="s">
        <v>130</v>
      </c>
      <c r="B8" s="2"/>
      <c r="D8" s="2" t="s">
        <v>28</v>
      </c>
      <c r="E8" s="2"/>
    </row>
    <row r="9" spans="1:5" x14ac:dyDescent="0.25">
      <c r="A9" s="4" t="s">
        <v>18</v>
      </c>
      <c r="B9" s="2"/>
      <c r="C9" s="2" t="s">
        <v>19</v>
      </c>
      <c r="D9" s="2"/>
      <c r="E9" s="2"/>
    </row>
    <row r="10" spans="1:5" x14ac:dyDescent="0.25">
      <c r="A10" s="4" t="s">
        <v>20</v>
      </c>
      <c r="B10" s="2" t="s">
        <v>105</v>
      </c>
      <c r="C10" s="2" t="s">
        <v>21</v>
      </c>
      <c r="D10" s="2"/>
      <c r="E10" s="2"/>
    </row>
    <row r="11" spans="1:5" x14ac:dyDescent="0.25">
      <c r="A11" s="4" t="s">
        <v>131</v>
      </c>
      <c r="B11" s="2"/>
      <c r="C11" s="2"/>
      <c r="D11" s="2"/>
      <c r="E11" s="2" t="s">
        <v>24</v>
      </c>
    </row>
    <row r="12" spans="1:5" x14ac:dyDescent="0.25">
      <c r="A12" s="4" t="s">
        <v>112</v>
      </c>
      <c r="B12" s="2"/>
      <c r="C12" s="2" t="s">
        <v>114</v>
      </c>
      <c r="D12" s="2" t="s">
        <v>113</v>
      </c>
      <c r="E12" s="2"/>
    </row>
    <row r="13" spans="1:5" x14ac:dyDescent="0.25">
      <c r="A13" s="4" t="s">
        <v>115</v>
      </c>
      <c r="B13" s="2"/>
      <c r="C13" s="4" t="s">
        <v>116</v>
      </c>
      <c r="D13" s="2" t="s">
        <v>117</v>
      </c>
      <c r="E13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13"/>
  <sheetViews>
    <sheetView workbookViewId="0">
      <pane xSplit="1" topLeftCell="B1" activePane="topRight" state="frozen"/>
      <selection pane="topRight" activeCell="D22" sqref="D22"/>
    </sheetView>
  </sheetViews>
  <sheetFormatPr defaultRowHeight="15" x14ac:dyDescent="0.25"/>
  <cols>
    <col min="1" max="1" width="21.5703125" bestFit="1" customWidth="1"/>
    <col min="2" max="2" width="12.140625" style="18" bestFit="1" customWidth="1"/>
    <col min="3" max="5" width="15.85546875" customWidth="1"/>
    <col min="6" max="50" width="16" customWidth="1"/>
  </cols>
  <sheetData>
    <row r="1" spans="1:50" x14ac:dyDescent="0.25">
      <c r="C1" s="35" t="s">
        <v>30</v>
      </c>
      <c r="D1" s="35"/>
      <c r="E1" s="35"/>
      <c r="F1" s="35"/>
      <c r="G1" s="35" t="s">
        <v>44</v>
      </c>
      <c r="H1" s="35"/>
      <c r="I1" s="35"/>
      <c r="J1" s="35"/>
      <c r="K1" s="35" t="s">
        <v>43</v>
      </c>
      <c r="L1" s="35"/>
      <c r="M1" s="35"/>
      <c r="N1" s="35"/>
      <c r="O1" s="35" t="s">
        <v>42</v>
      </c>
      <c r="P1" s="35"/>
      <c r="Q1" s="35"/>
      <c r="R1" s="35"/>
      <c r="S1" s="35" t="s">
        <v>41</v>
      </c>
      <c r="T1" s="35"/>
      <c r="U1" s="35"/>
      <c r="V1" s="35"/>
      <c r="W1" s="35" t="s">
        <v>40</v>
      </c>
      <c r="X1" s="35"/>
      <c r="Y1" s="35"/>
      <c r="Z1" s="35"/>
      <c r="AA1" s="35" t="s">
        <v>39</v>
      </c>
      <c r="AB1" s="35"/>
      <c r="AC1" s="35"/>
      <c r="AD1" s="35"/>
      <c r="AE1" s="35" t="s">
        <v>38</v>
      </c>
      <c r="AF1" s="35"/>
      <c r="AG1" s="35"/>
      <c r="AH1" s="35"/>
      <c r="AI1" s="35" t="s">
        <v>37</v>
      </c>
      <c r="AJ1" s="35"/>
      <c r="AK1" s="35"/>
      <c r="AL1" s="35"/>
      <c r="AM1" s="35" t="s">
        <v>36</v>
      </c>
      <c r="AN1" s="35"/>
      <c r="AO1" s="35"/>
      <c r="AP1" s="35"/>
      <c r="AQ1" s="35" t="s">
        <v>35</v>
      </c>
      <c r="AR1" s="35"/>
      <c r="AS1" s="35"/>
      <c r="AT1" s="35"/>
      <c r="AU1" s="35" t="s">
        <v>34</v>
      </c>
      <c r="AV1" s="35"/>
      <c r="AW1" s="35"/>
      <c r="AX1" s="35"/>
    </row>
    <row r="2" spans="1:50" s="8" customFormat="1" ht="60" x14ac:dyDescent="0.25">
      <c r="A2" s="6" t="s">
        <v>1</v>
      </c>
      <c r="B2" s="20" t="s">
        <v>123</v>
      </c>
      <c r="C2" s="6" t="s">
        <v>45</v>
      </c>
      <c r="D2" s="6" t="s">
        <v>57</v>
      </c>
      <c r="E2" s="6" t="s">
        <v>58</v>
      </c>
      <c r="F2" s="7" t="s">
        <v>59</v>
      </c>
      <c r="G2" s="6" t="s">
        <v>46</v>
      </c>
      <c r="H2" s="6" t="s">
        <v>60</v>
      </c>
      <c r="I2" s="6" t="s">
        <v>61</v>
      </c>
      <c r="J2" s="7" t="s">
        <v>62</v>
      </c>
      <c r="K2" s="6" t="s">
        <v>47</v>
      </c>
      <c r="L2" s="6" t="s">
        <v>63</v>
      </c>
      <c r="M2" s="6" t="s">
        <v>64</v>
      </c>
      <c r="N2" s="7" t="s">
        <v>65</v>
      </c>
      <c r="O2" s="6" t="s">
        <v>48</v>
      </c>
      <c r="P2" s="6" t="s">
        <v>66</v>
      </c>
      <c r="Q2" s="6" t="s">
        <v>67</v>
      </c>
      <c r="R2" s="7" t="s">
        <v>68</v>
      </c>
      <c r="S2" s="6" t="s">
        <v>49</v>
      </c>
      <c r="T2" s="6" t="s">
        <v>69</v>
      </c>
      <c r="U2" s="6" t="s">
        <v>70</v>
      </c>
      <c r="V2" s="7" t="s">
        <v>71</v>
      </c>
      <c r="W2" s="6" t="s">
        <v>50</v>
      </c>
      <c r="X2" s="6" t="s">
        <v>72</v>
      </c>
      <c r="Y2" s="6" t="s">
        <v>73</v>
      </c>
      <c r="Z2" s="7" t="s">
        <v>74</v>
      </c>
      <c r="AA2" s="6" t="s">
        <v>51</v>
      </c>
      <c r="AB2" s="6" t="s">
        <v>75</v>
      </c>
      <c r="AC2" s="6" t="s">
        <v>76</v>
      </c>
      <c r="AD2" s="7" t="s">
        <v>77</v>
      </c>
      <c r="AE2" s="6" t="s">
        <v>52</v>
      </c>
      <c r="AF2" s="6" t="s">
        <v>78</v>
      </c>
      <c r="AG2" s="6" t="s">
        <v>79</v>
      </c>
      <c r="AH2" s="7" t="s">
        <v>80</v>
      </c>
      <c r="AI2" s="6" t="s">
        <v>53</v>
      </c>
      <c r="AJ2" s="6" t="s">
        <v>81</v>
      </c>
      <c r="AK2" s="6" t="s">
        <v>82</v>
      </c>
      <c r="AL2" s="7" t="s">
        <v>83</v>
      </c>
      <c r="AM2" s="6" t="s">
        <v>54</v>
      </c>
      <c r="AN2" s="6" t="s">
        <v>84</v>
      </c>
      <c r="AO2" s="6" t="s">
        <v>85</v>
      </c>
      <c r="AP2" s="7" t="s">
        <v>86</v>
      </c>
      <c r="AQ2" s="6" t="s">
        <v>55</v>
      </c>
      <c r="AR2" s="6" t="s">
        <v>87</v>
      </c>
      <c r="AS2" s="6" t="s">
        <v>88</v>
      </c>
      <c r="AT2" s="7" t="s">
        <v>89</v>
      </c>
      <c r="AU2" s="6" t="s">
        <v>56</v>
      </c>
      <c r="AV2" s="6" t="s">
        <v>90</v>
      </c>
      <c r="AW2" s="6" t="s">
        <v>91</v>
      </c>
      <c r="AX2" s="7" t="s">
        <v>92</v>
      </c>
    </row>
    <row r="3" spans="1:50" x14ac:dyDescent="0.25">
      <c r="A3" s="2" t="s">
        <v>2</v>
      </c>
      <c r="B3" s="21"/>
      <c r="C3" s="2"/>
      <c r="D3" s="2"/>
      <c r="E3" s="5"/>
      <c r="F3" s="5"/>
      <c r="G3" s="2"/>
      <c r="H3" s="2"/>
      <c r="I3" s="5"/>
      <c r="J3" s="5"/>
      <c r="K3" s="2"/>
      <c r="L3" s="2"/>
      <c r="M3" s="5"/>
      <c r="N3" s="5"/>
      <c r="O3" s="2"/>
      <c r="P3" s="2"/>
      <c r="Q3" s="5"/>
      <c r="R3" s="5"/>
      <c r="S3" s="2"/>
      <c r="T3" s="2"/>
      <c r="U3" s="5"/>
      <c r="V3" s="5"/>
      <c r="W3" s="2"/>
      <c r="X3" s="2"/>
      <c r="Y3" s="5"/>
      <c r="Z3" s="5"/>
      <c r="AA3" s="2"/>
      <c r="AB3" s="2"/>
      <c r="AC3" s="5"/>
      <c r="AD3" s="5"/>
      <c r="AE3" s="2"/>
      <c r="AF3" s="2"/>
      <c r="AG3" s="5"/>
      <c r="AH3" s="5"/>
      <c r="AI3" s="2"/>
      <c r="AJ3" s="2"/>
      <c r="AK3" s="5"/>
      <c r="AL3" s="5"/>
      <c r="AM3" s="2"/>
      <c r="AN3" s="2"/>
      <c r="AO3" s="5"/>
      <c r="AP3" s="5"/>
      <c r="AQ3" s="2"/>
      <c r="AR3" s="2"/>
      <c r="AS3" s="5"/>
      <c r="AT3" s="5"/>
      <c r="AU3" s="2"/>
      <c r="AV3" s="2"/>
      <c r="AW3" s="5"/>
      <c r="AX3" s="5"/>
    </row>
    <row r="4" spans="1:50" x14ac:dyDescent="0.25">
      <c r="A4" s="2" t="s">
        <v>3</v>
      </c>
      <c r="B4" s="21"/>
      <c r="C4" s="5"/>
      <c r="D4" s="5"/>
      <c r="E4" s="5"/>
      <c r="F4" s="2"/>
      <c r="G4" s="5"/>
      <c r="H4" s="5"/>
      <c r="I4" s="5"/>
      <c r="J4" s="2"/>
      <c r="K4" s="5"/>
      <c r="L4" s="5"/>
      <c r="M4" s="5"/>
      <c r="N4" s="2"/>
      <c r="O4" s="5"/>
      <c r="P4" s="5"/>
      <c r="Q4" s="5"/>
      <c r="R4" s="2"/>
      <c r="S4" s="5"/>
      <c r="T4" s="5"/>
      <c r="U4" s="5"/>
      <c r="V4" s="2"/>
      <c r="W4" s="5"/>
      <c r="X4" s="5"/>
      <c r="Y4" s="5"/>
      <c r="Z4" s="34"/>
      <c r="AA4" s="5"/>
      <c r="AB4" s="5"/>
      <c r="AC4" s="5"/>
      <c r="AD4" s="34"/>
      <c r="AE4" s="5"/>
      <c r="AF4" s="5"/>
      <c r="AG4" s="5"/>
      <c r="AH4" s="2"/>
      <c r="AI4" s="5"/>
      <c r="AJ4" s="5"/>
      <c r="AK4" s="5"/>
      <c r="AL4" s="2"/>
      <c r="AM4" s="5"/>
      <c r="AN4" s="5"/>
      <c r="AO4" s="5"/>
      <c r="AP4" s="2"/>
      <c r="AQ4" s="5"/>
      <c r="AR4" s="5"/>
      <c r="AS4" s="5"/>
      <c r="AT4" s="2"/>
      <c r="AU4" s="5"/>
      <c r="AV4" s="5"/>
      <c r="AW4" s="5"/>
      <c r="AX4" s="2"/>
    </row>
    <row r="5" spans="1:50" x14ac:dyDescent="0.25">
      <c r="A5" s="2" t="s">
        <v>4</v>
      </c>
      <c r="B5" s="21"/>
      <c r="C5" s="5"/>
      <c r="D5" s="5"/>
      <c r="E5" s="5"/>
      <c r="F5" s="2"/>
      <c r="G5" s="5"/>
      <c r="H5" s="5"/>
      <c r="I5" s="5"/>
      <c r="J5" s="2"/>
      <c r="K5" s="5"/>
      <c r="L5" s="5"/>
      <c r="M5" s="5"/>
      <c r="N5" s="2"/>
      <c r="O5" s="5"/>
      <c r="P5" s="5"/>
      <c r="Q5" s="5"/>
      <c r="R5" s="2"/>
      <c r="S5" s="5"/>
      <c r="T5" s="5"/>
      <c r="U5" s="5"/>
      <c r="V5" s="2"/>
      <c r="W5" s="5"/>
      <c r="X5" s="5"/>
      <c r="Y5" s="5"/>
      <c r="Z5" s="34"/>
      <c r="AA5" s="5"/>
      <c r="AB5" s="5"/>
      <c r="AC5" s="5"/>
      <c r="AD5" s="34"/>
      <c r="AE5" s="5"/>
      <c r="AF5" s="5"/>
      <c r="AG5" s="5"/>
      <c r="AH5" s="2"/>
      <c r="AI5" s="5"/>
      <c r="AJ5" s="5"/>
      <c r="AK5" s="5"/>
      <c r="AL5" s="2"/>
      <c r="AM5" s="5"/>
      <c r="AN5" s="5"/>
      <c r="AO5" s="5"/>
      <c r="AP5" s="2"/>
      <c r="AQ5" s="5"/>
      <c r="AR5" s="5"/>
      <c r="AS5" s="5"/>
      <c r="AT5" s="2"/>
      <c r="AU5" s="5"/>
      <c r="AV5" s="5"/>
      <c r="AW5" s="5"/>
      <c r="AX5" s="2"/>
    </row>
    <row r="6" spans="1:50" x14ac:dyDescent="0.25">
      <c r="A6" s="2" t="s">
        <v>7</v>
      </c>
      <c r="B6" s="21"/>
      <c r="C6" s="5"/>
      <c r="D6" s="2"/>
      <c r="E6" s="2"/>
      <c r="F6" s="5"/>
      <c r="G6" s="5"/>
      <c r="H6" s="2"/>
      <c r="I6" s="2"/>
      <c r="J6" s="5"/>
      <c r="K6" s="5"/>
      <c r="L6" s="2"/>
      <c r="M6" s="2"/>
      <c r="N6" s="5"/>
      <c r="O6" s="5"/>
      <c r="P6" s="2"/>
      <c r="Q6" s="2"/>
      <c r="R6" s="5"/>
      <c r="S6" s="5"/>
      <c r="T6" s="2"/>
      <c r="U6" s="2"/>
      <c r="V6" s="5"/>
      <c r="W6" s="5"/>
      <c r="X6" s="2"/>
      <c r="Y6" s="2"/>
      <c r="Z6" s="5"/>
      <c r="AA6" s="5"/>
      <c r="AB6" s="2"/>
      <c r="AC6" s="2"/>
      <c r="AD6" s="5"/>
      <c r="AE6" s="5"/>
      <c r="AF6" s="2"/>
      <c r="AG6" s="2"/>
      <c r="AH6" s="5"/>
      <c r="AI6" s="5"/>
      <c r="AJ6" s="2"/>
      <c r="AK6" s="2"/>
      <c r="AL6" s="5"/>
      <c r="AM6" s="5"/>
      <c r="AN6" s="2"/>
      <c r="AO6" s="2"/>
      <c r="AP6" s="5"/>
      <c r="AQ6" s="5"/>
      <c r="AR6" s="2"/>
      <c r="AS6" s="2"/>
      <c r="AT6" s="5"/>
      <c r="AU6" s="5"/>
      <c r="AV6" s="2"/>
      <c r="AW6" s="2"/>
      <c r="AX6" s="5"/>
    </row>
    <row r="7" spans="1:50" x14ac:dyDescent="0.25">
      <c r="A7" s="2" t="s">
        <v>15</v>
      </c>
      <c r="B7" s="21"/>
      <c r="C7" s="5"/>
      <c r="D7" s="2"/>
      <c r="E7" s="5"/>
      <c r="F7" s="5"/>
      <c r="G7" s="5"/>
      <c r="H7" s="32"/>
      <c r="I7" s="5"/>
      <c r="J7" s="5"/>
      <c r="K7" s="5"/>
      <c r="L7" s="32"/>
      <c r="M7" s="5"/>
      <c r="N7" s="5"/>
      <c r="O7" s="5"/>
      <c r="P7" s="2"/>
      <c r="Q7" s="5"/>
      <c r="R7" s="5"/>
      <c r="S7" s="5"/>
      <c r="T7" s="2"/>
      <c r="U7" s="5"/>
      <c r="V7" s="5"/>
      <c r="W7" s="5"/>
      <c r="X7" s="33"/>
      <c r="Y7" s="5"/>
      <c r="Z7" s="5"/>
      <c r="AA7" s="5"/>
      <c r="AB7" s="34"/>
      <c r="AC7" s="5"/>
      <c r="AD7" s="5"/>
      <c r="AE7" s="5"/>
      <c r="AF7" s="2"/>
      <c r="AG7" s="5"/>
      <c r="AH7" s="5"/>
      <c r="AI7" s="5"/>
      <c r="AJ7" s="2"/>
      <c r="AK7" s="5"/>
      <c r="AL7" s="5"/>
      <c r="AM7" s="5"/>
      <c r="AN7" s="2"/>
      <c r="AO7" s="5"/>
      <c r="AP7" s="5"/>
      <c r="AQ7" s="5"/>
      <c r="AR7" s="2"/>
      <c r="AS7" s="5"/>
      <c r="AT7" s="5"/>
      <c r="AU7" s="5"/>
      <c r="AV7" s="2"/>
      <c r="AW7" s="5"/>
      <c r="AX7" s="5"/>
    </row>
    <row r="8" spans="1:50" x14ac:dyDescent="0.25">
      <c r="A8" s="2" t="s">
        <v>130</v>
      </c>
      <c r="B8" s="21"/>
      <c r="C8" s="5"/>
      <c r="D8" s="5"/>
      <c r="E8" s="2"/>
      <c r="F8" s="5"/>
      <c r="G8" s="5"/>
      <c r="H8" s="5"/>
      <c r="I8" s="2"/>
      <c r="J8" s="5"/>
      <c r="K8" s="5"/>
      <c r="L8" s="5"/>
      <c r="M8" s="2"/>
      <c r="N8" s="5"/>
      <c r="O8" s="5"/>
      <c r="P8" s="5"/>
      <c r="Q8" s="2"/>
      <c r="R8" s="5"/>
      <c r="S8" s="5"/>
      <c r="T8" s="5"/>
      <c r="U8" s="2"/>
      <c r="V8" s="5"/>
      <c r="W8" s="5"/>
      <c r="X8" s="5"/>
      <c r="Y8" s="2"/>
      <c r="Z8" s="5"/>
      <c r="AA8" s="5"/>
      <c r="AB8" s="5"/>
      <c r="AC8" s="2"/>
      <c r="AD8" s="5"/>
      <c r="AE8" s="5"/>
      <c r="AF8" s="5"/>
      <c r="AG8" s="2"/>
      <c r="AH8" s="5"/>
      <c r="AI8" s="5"/>
      <c r="AJ8" s="5"/>
      <c r="AK8" s="2"/>
      <c r="AL8" s="5"/>
      <c r="AM8" s="5"/>
      <c r="AN8" s="5"/>
      <c r="AO8" s="2"/>
      <c r="AP8" s="5"/>
      <c r="AQ8" s="5"/>
      <c r="AR8" s="5"/>
      <c r="AS8" s="2"/>
      <c r="AT8" s="5"/>
      <c r="AU8" s="5"/>
      <c r="AV8" s="5"/>
      <c r="AW8" s="2"/>
      <c r="AX8" s="5"/>
    </row>
    <row r="9" spans="1:50" x14ac:dyDescent="0.25">
      <c r="A9" s="4" t="s">
        <v>18</v>
      </c>
      <c r="B9" s="21"/>
      <c r="C9" s="5"/>
      <c r="D9" s="2"/>
      <c r="E9" s="5"/>
      <c r="F9" s="5"/>
      <c r="G9" s="5"/>
      <c r="H9" s="2"/>
      <c r="I9" s="5"/>
      <c r="J9" s="5"/>
      <c r="K9" s="5"/>
      <c r="L9" s="2"/>
      <c r="M9" s="5"/>
      <c r="N9" s="5"/>
      <c r="O9" s="5"/>
      <c r="P9" s="2"/>
      <c r="Q9" s="5"/>
      <c r="R9" s="5"/>
      <c r="S9" s="5"/>
      <c r="T9" s="2"/>
      <c r="U9" s="5"/>
      <c r="V9" s="5"/>
      <c r="W9" s="5"/>
      <c r="X9" s="2"/>
      <c r="Y9" s="5"/>
      <c r="Z9" s="5"/>
      <c r="AA9" s="5"/>
      <c r="AB9" s="2"/>
      <c r="AC9" s="5"/>
      <c r="AD9" s="5"/>
      <c r="AE9" s="5"/>
      <c r="AF9" s="2"/>
      <c r="AG9" s="5"/>
      <c r="AH9" s="5"/>
      <c r="AI9" s="5"/>
      <c r="AJ9" s="2"/>
      <c r="AK9" s="5"/>
      <c r="AL9" s="5"/>
      <c r="AM9" s="5"/>
      <c r="AN9" s="2"/>
      <c r="AO9" s="5"/>
      <c r="AP9" s="5"/>
      <c r="AQ9" s="5"/>
      <c r="AR9" s="2"/>
      <c r="AS9" s="5"/>
      <c r="AT9" s="5"/>
      <c r="AU9" s="5"/>
      <c r="AV9" s="2"/>
      <c r="AW9" s="5"/>
      <c r="AX9" s="5"/>
    </row>
    <row r="10" spans="1:50" x14ac:dyDescent="0.25">
      <c r="A10" s="4" t="s">
        <v>20</v>
      </c>
      <c r="B10" s="21"/>
      <c r="C10" s="2"/>
      <c r="D10" s="2"/>
      <c r="E10" s="5"/>
      <c r="F10" s="5"/>
      <c r="G10" s="2"/>
      <c r="H10" s="2"/>
      <c r="I10" s="5"/>
      <c r="J10" s="5"/>
      <c r="K10" s="2"/>
      <c r="L10" s="2"/>
      <c r="M10" s="5"/>
      <c r="N10" s="5"/>
      <c r="O10" s="2"/>
      <c r="P10" s="2"/>
      <c r="Q10" s="5"/>
      <c r="R10" s="5"/>
      <c r="S10" s="2"/>
      <c r="T10" s="2"/>
      <c r="U10" s="5"/>
      <c r="V10" s="5"/>
      <c r="W10" s="2"/>
      <c r="X10" s="2"/>
      <c r="Y10" s="5"/>
      <c r="Z10" s="5"/>
      <c r="AA10" s="2"/>
      <c r="AB10" s="2"/>
      <c r="AC10" s="5"/>
      <c r="AD10" s="5"/>
      <c r="AE10" s="2"/>
      <c r="AF10" s="2"/>
      <c r="AG10" s="5"/>
      <c r="AH10" s="5"/>
      <c r="AI10" s="2"/>
      <c r="AJ10" s="2"/>
      <c r="AK10" s="5"/>
      <c r="AL10" s="5"/>
      <c r="AM10" s="2"/>
      <c r="AN10" s="2"/>
      <c r="AO10" s="5"/>
      <c r="AP10" s="5"/>
      <c r="AQ10" s="2"/>
      <c r="AR10" s="2"/>
      <c r="AS10" s="5"/>
      <c r="AT10" s="5"/>
      <c r="AU10" s="2"/>
      <c r="AV10" s="2"/>
      <c r="AW10" s="5"/>
      <c r="AX10" s="5"/>
    </row>
    <row r="11" spans="1:50" x14ac:dyDescent="0.25">
      <c r="A11" s="4" t="s">
        <v>129</v>
      </c>
      <c r="B11" s="21"/>
      <c r="C11" s="5"/>
      <c r="D11" s="5"/>
      <c r="E11" s="5"/>
      <c r="F11" s="31"/>
      <c r="G11" s="5"/>
      <c r="H11" s="4"/>
      <c r="I11" s="5"/>
      <c r="J11" s="31"/>
      <c r="K11" s="5"/>
      <c r="L11" s="5"/>
      <c r="M11" s="5"/>
      <c r="N11" s="2"/>
      <c r="O11" s="5"/>
      <c r="P11" s="5"/>
      <c r="Q11" s="5"/>
      <c r="R11" s="2"/>
      <c r="S11" s="5"/>
      <c r="T11" s="5"/>
      <c r="U11" s="5"/>
      <c r="V11" s="2"/>
      <c r="W11" s="5"/>
      <c r="X11" s="5"/>
      <c r="Y11" s="5"/>
      <c r="Z11" s="2"/>
      <c r="AA11" s="5"/>
      <c r="AB11" s="5"/>
      <c r="AC11" s="5"/>
      <c r="AD11" s="2"/>
      <c r="AE11" s="5"/>
      <c r="AF11" s="5"/>
      <c r="AG11" s="5"/>
      <c r="AH11" s="2"/>
      <c r="AI11" s="5"/>
      <c r="AJ11" s="5"/>
      <c r="AK11" s="5"/>
      <c r="AL11" s="2"/>
      <c r="AM11" s="5"/>
      <c r="AN11" s="5"/>
      <c r="AO11" s="5"/>
      <c r="AP11" s="2"/>
      <c r="AQ11" s="5"/>
      <c r="AR11" s="5"/>
      <c r="AS11" s="5"/>
      <c r="AT11" s="2"/>
      <c r="AU11" s="5"/>
      <c r="AV11" s="5"/>
      <c r="AW11" s="5"/>
      <c r="AX11" s="2"/>
    </row>
    <row r="12" spans="1:50" x14ac:dyDescent="0.25">
      <c r="A12" s="4" t="s">
        <v>112</v>
      </c>
      <c r="B12" s="21"/>
      <c r="C12" s="5"/>
      <c r="D12" s="2"/>
      <c r="E12" s="2"/>
      <c r="F12" s="5"/>
      <c r="G12" s="5"/>
      <c r="H12" s="2"/>
      <c r="I12" s="2"/>
      <c r="J12" s="5"/>
      <c r="K12" s="5"/>
      <c r="L12" s="2"/>
      <c r="M12" s="2"/>
      <c r="N12" s="5"/>
      <c r="O12" s="5"/>
      <c r="P12" s="2"/>
      <c r="Q12" s="2"/>
      <c r="R12" s="5"/>
      <c r="S12" s="5"/>
      <c r="T12" s="2"/>
      <c r="U12" s="2"/>
      <c r="V12" s="5"/>
      <c r="W12" s="5"/>
      <c r="X12" s="2"/>
      <c r="Y12" s="2"/>
      <c r="Z12" s="5"/>
      <c r="AA12" s="5"/>
      <c r="AB12" s="34"/>
      <c r="AC12" s="2"/>
      <c r="AD12" s="5"/>
      <c r="AE12" s="5"/>
      <c r="AF12" s="2"/>
      <c r="AG12" s="2"/>
      <c r="AH12" s="5"/>
      <c r="AI12" s="5"/>
      <c r="AJ12" s="2"/>
      <c r="AK12" s="2"/>
      <c r="AL12" s="5"/>
      <c r="AM12" s="5"/>
      <c r="AN12" s="2"/>
      <c r="AO12" s="2"/>
      <c r="AP12" s="5"/>
      <c r="AQ12" s="5"/>
      <c r="AR12" s="2"/>
      <c r="AS12" s="2"/>
      <c r="AT12" s="5"/>
      <c r="AU12" s="5"/>
      <c r="AV12" s="2"/>
      <c r="AW12" s="2"/>
      <c r="AX12" s="5"/>
    </row>
    <row r="13" spans="1:50" x14ac:dyDescent="0.25">
      <c r="A13" s="4" t="s">
        <v>115</v>
      </c>
      <c r="B13" s="21"/>
      <c r="C13" s="5"/>
      <c r="D13" s="2"/>
      <c r="E13" s="2"/>
      <c r="F13" s="5"/>
      <c r="G13" s="5"/>
      <c r="H13" s="2"/>
      <c r="I13" s="4"/>
      <c r="J13" s="5"/>
      <c r="K13" s="5"/>
      <c r="L13" s="2"/>
      <c r="M13" s="4"/>
      <c r="N13" s="5"/>
      <c r="O13" s="5"/>
      <c r="P13" s="2"/>
      <c r="Q13" s="2"/>
      <c r="R13" s="5"/>
      <c r="S13" s="5"/>
      <c r="T13" s="2"/>
      <c r="U13" s="4"/>
      <c r="V13" s="5"/>
      <c r="W13" s="5"/>
      <c r="X13" s="2"/>
      <c r="Y13" s="2"/>
      <c r="Z13" s="5"/>
      <c r="AA13" s="5"/>
      <c r="AB13" s="2"/>
      <c r="AC13" s="2"/>
      <c r="AD13" s="5"/>
      <c r="AE13" s="5"/>
      <c r="AF13" s="2"/>
      <c r="AG13" s="4"/>
      <c r="AH13" s="5"/>
      <c r="AI13" s="5"/>
      <c r="AJ13" s="2"/>
      <c r="AK13" s="2"/>
      <c r="AL13" s="5"/>
      <c r="AM13" s="5"/>
      <c r="AN13" s="2"/>
      <c r="AO13" s="4"/>
      <c r="AP13" s="5"/>
      <c r="AQ13" s="5"/>
      <c r="AR13" s="2"/>
      <c r="AS13" s="2"/>
      <c r="AT13" s="5"/>
      <c r="AU13" s="5"/>
      <c r="AV13" s="2"/>
      <c r="AW13" s="2"/>
      <c r="AX13" s="5"/>
    </row>
  </sheetData>
  <mergeCells count="12">
    <mergeCell ref="AU1:AX1"/>
    <mergeCell ref="C1:F1"/>
    <mergeCell ref="G1:J1"/>
    <mergeCell ref="K1:N1"/>
    <mergeCell ref="O1:R1"/>
    <mergeCell ref="S1:V1"/>
    <mergeCell ref="W1:Z1"/>
    <mergeCell ref="AA1:AD1"/>
    <mergeCell ref="AE1:AH1"/>
    <mergeCell ref="AI1:AL1"/>
    <mergeCell ref="AM1:AP1"/>
    <mergeCell ref="AQ1:AT1"/>
  </mergeCells>
  <pageMargins left="0.7" right="0.7" top="0.75" bottom="0.75" header="0.3" footer="0.3"/>
  <pageSetup orientation="landscape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"/>
  <sheetViews>
    <sheetView workbookViewId="0">
      <pane xSplit="1" topLeftCell="B1" activePane="topRight" state="frozen"/>
      <selection pane="topRight" activeCell="P17" sqref="P17"/>
    </sheetView>
  </sheetViews>
  <sheetFormatPr defaultRowHeight="15" x14ac:dyDescent="0.25"/>
  <cols>
    <col min="1" max="1" width="21.5703125" bestFit="1" customWidth="1"/>
    <col min="2" max="2" width="8.42578125" bestFit="1" customWidth="1"/>
    <col min="3" max="3" width="8.85546875" bestFit="1" customWidth="1"/>
    <col min="4" max="9" width="8.42578125" bestFit="1" customWidth="1"/>
    <col min="10" max="10" width="10.85546875" bestFit="1" customWidth="1"/>
    <col min="11" max="11" width="8.42578125" bestFit="1" customWidth="1"/>
    <col min="12" max="12" width="10.42578125" bestFit="1" customWidth="1"/>
    <col min="13" max="13" width="10.140625" bestFit="1" customWidth="1"/>
    <col min="19" max="19" width="16.140625" bestFit="1" customWidth="1"/>
    <col min="20" max="20" width="14.28515625" customWidth="1"/>
  </cols>
  <sheetData>
    <row r="1" spans="1:20" ht="75" x14ac:dyDescent="0.25">
      <c r="A1" s="6" t="s">
        <v>1</v>
      </c>
      <c r="B1" s="6" t="s">
        <v>45</v>
      </c>
      <c r="C1" s="6" t="s">
        <v>46</v>
      </c>
      <c r="D1" s="6" t="s">
        <v>47</v>
      </c>
      <c r="E1" s="6" t="s">
        <v>48</v>
      </c>
      <c r="F1" s="6" t="s">
        <v>49</v>
      </c>
      <c r="G1" s="6" t="s">
        <v>50</v>
      </c>
      <c r="H1" s="6" t="s">
        <v>51</v>
      </c>
      <c r="I1" s="6" t="s">
        <v>52</v>
      </c>
      <c r="J1" s="6" t="s">
        <v>53</v>
      </c>
      <c r="K1" s="6" t="s">
        <v>54</v>
      </c>
      <c r="L1" s="6" t="s">
        <v>55</v>
      </c>
      <c r="M1" s="6" t="s">
        <v>56</v>
      </c>
      <c r="O1" s="14" t="s">
        <v>97</v>
      </c>
      <c r="P1" s="22" t="s">
        <v>99</v>
      </c>
      <c r="Q1" s="9" t="s">
        <v>98</v>
      </c>
      <c r="R1" s="19" t="s">
        <v>100</v>
      </c>
      <c r="S1" s="27" t="s">
        <v>93</v>
      </c>
      <c r="T1" s="25" t="s">
        <v>104</v>
      </c>
    </row>
    <row r="2" spans="1:20" x14ac:dyDescent="0.25">
      <c r="A2" s="2" t="s">
        <v>2</v>
      </c>
      <c r="B2" s="2">
        <f>INDEX('Metrics 2021'!$C$3:$AY$12,MATCH($A2,'Metrics 2021'!$A$3:$A$12,0),MATCH(B$1,'Metrics 2021'!$C$2:$AX$2,0))</f>
        <v>0</v>
      </c>
      <c r="C2" s="2">
        <f>INDEX('Metrics 2021'!$C$3:$AY$12,MATCH($A2,'Metrics 2021'!$A$3:$A$12,0),MATCH(C$1,'Metrics 2021'!$C$2:$AX$2,0))</f>
        <v>0</v>
      </c>
      <c r="D2" s="2">
        <f>INDEX('Metrics 2021'!$C$3:$AY$12,MATCH($A2,'Metrics 2021'!$A$3:$A$12,0),MATCH(D$1,'Metrics 2021'!$C$2:$AX$2,0))</f>
        <v>0</v>
      </c>
      <c r="E2" s="2">
        <f>INDEX('Metrics 2021'!$C$3:$AY$12,MATCH($A2,'Metrics 2021'!$A$3:$A$12,0),MATCH(E$1,'Metrics 2021'!$C$2:$AX$2,0))</f>
        <v>0</v>
      </c>
      <c r="F2" s="2">
        <f>INDEX('Metrics 2021'!$C$3:$AY$12,MATCH($A2,'Metrics 2021'!$A$3:$A$12,0),MATCH(F$1,'Metrics 2021'!$C$2:$AX$2,0))</f>
        <v>0</v>
      </c>
      <c r="G2" s="2">
        <f>INDEX('Metrics 2021'!$C$3:$AY$12,MATCH($A2,'Metrics 2021'!$A$3:$A$12,0),MATCH(G$1,'Metrics 2021'!$C$2:$AX$2,0))</f>
        <v>0</v>
      </c>
      <c r="H2" s="2">
        <f>INDEX('Metrics 2021'!$C$3:$AY$12,MATCH($A2,'Metrics 2021'!$A$3:$A$12,0),MATCH(H$1,'Metrics 2021'!$C$2:$AX$2,0))</f>
        <v>0</v>
      </c>
      <c r="I2" s="2">
        <f>INDEX('Metrics 2021'!$C$3:$AY$12,MATCH($A2,'Metrics 2021'!$A$3:$A$12,0),MATCH(I$1,'Metrics 2021'!$C$2:$AX$2,0))</f>
        <v>0</v>
      </c>
      <c r="J2" s="2">
        <f>INDEX('Metrics 2021'!$C$3:$AY$12,MATCH($A2,'Metrics 2021'!$A$3:$A$12,0),MATCH(J$1,'Metrics 2021'!$C$2:$AX$2,0))</f>
        <v>0</v>
      </c>
      <c r="K2" s="2">
        <f>INDEX('Metrics 2021'!$C$3:$AY$12,MATCH($A2,'Metrics 2021'!$A$3:$A$12,0),MATCH(K$1,'Metrics 2021'!$C$2:$AX$2,0))</f>
        <v>0</v>
      </c>
      <c r="L2" s="2">
        <f>INDEX('Metrics 2021'!$C$3:$AY$12,MATCH($A2,'Metrics 2021'!$A$3:$A$12,0),MATCH(L$1,'Metrics 2021'!$C$2:$AX$2,0))</f>
        <v>0</v>
      </c>
      <c r="M2" s="2">
        <f>INDEX('Metrics 2021'!$C$3:$AY$12,MATCH($A2,'Metrics 2021'!$A$3:$A$12,0),MATCH(M$1,'Metrics 2021'!$C$2:$AX$2,0))</f>
        <v>0</v>
      </c>
      <c r="O2" s="15">
        <f>SUM(B2,C2,D2,E2,F2,J2,K2,L2,M2)/9</f>
        <v>0</v>
      </c>
      <c r="P2" s="23">
        <v>300</v>
      </c>
      <c r="Q2" s="16">
        <f>SUM(B2,C2,D2,E2,F2,J2,K2,L2,M2)/273</f>
        <v>0</v>
      </c>
      <c r="R2" s="24">
        <v>10</v>
      </c>
      <c r="S2" s="13" t="e">
        <f>'Metrics 2021'!B3/SUM($B2:$M2)</f>
        <v>#DIV/0!</v>
      </c>
      <c r="T2" s="26" t="s">
        <v>111</v>
      </c>
    </row>
    <row r="3" spans="1:20" x14ac:dyDescent="0.25">
      <c r="A3" s="2" t="s">
        <v>106</v>
      </c>
      <c r="B3" s="2">
        <f>INDEX('Metrics 2021'!$C$3:$AY$12,MATCH($A3,'Metrics 2021'!$A$3:$A$12,0),MATCH(B$1,'Metrics 2021'!$C$2:$AX$2,0))</f>
        <v>0</v>
      </c>
      <c r="C3" s="2">
        <f>INDEX('Metrics 2021'!$C$3:$AY$12,MATCH($A3,'Metrics 2021'!$A$3:$A$12,0),MATCH(C$1,'Metrics 2021'!$C$2:$AX$2,0))</f>
        <v>0</v>
      </c>
      <c r="D3" s="2">
        <f>INDEX('Metrics 2021'!$C$3:$AY$12,MATCH($A3,'Metrics 2021'!$A$3:$A$12,0),MATCH(D$1,'Metrics 2021'!$C$2:$AX$2,0))</f>
        <v>0</v>
      </c>
      <c r="E3" s="2">
        <f>INDEX('Metrics 2021'!$C$3:$AY$12,MATCH($A3,'Metrics 2021'!$A$3:$A$12,0),MATCH(E$1,'Metrics 2021'!$C$2:$AX$2,0))</f>
        <v>0</v>
      </c>
      <c r="F3" s="2">
        <f>INDEX('Metrics 2021'!$C$3:$AY$12,MATCH($A3,'Metrics 2021'!$A$3:$A$12,0),MATCH(F$1,'Metrics 2021'!$C$2:$AX$2,0))</f>
        <v>0</v>
      </c>
      <c r="G3" s="2">
        <f>INDEX('Metrics 2021'!$C$3:$AY$12,MATCH($A3,'Metrics 2021'!$A$3:$A$12,0),MATCH(G$1,'Metrics 2021'!$C$2:$AX$2,0))</f>
        <v>0</v>
      </c>
      <c r="H3" s="2">
        <f>INDEX('Metrics 2021'!$C$3:$AY$12,MATCH($A3,'Metrics 2021'!$A$3:$A$12,0),MATCH(H$1,'Metrics 2021'!$C$2:$AX$2,0))</f>
        <v>0</v>
      </c>
      <c r="I3" s="2">
        <f>INDEX('Metrics 2021'!$C$3:$AY$12,MATCH($A3,'Metrics 2021'!$A$3:$A$12,0),MATCH(I$1,'Metrics 2021'!$C$2:$AX$2,0))</f>
        <v>0</v>
      </c>
      <c r="J3" s="2">
        <f>INDEX('Metrics 2021'!$C$3:$AY$12,MATCH($A3,'Metrics 2021'!$A$3:$A$12,0),MATCH(J$1,'Metrics 2021'!$C$2:$AX$2,0))</f>
        <v>0</v>
      </c>
      <c r="K3" s="2">
        <f>INDEX('Metrics 2021'!$C$3:$AY$12,MATCH($A3,'Metrics 2021'!$A$3:$A$12,0),MATCH(K$1,'Metrics 2021'!$C$2:$AX$2,0))</f>
        <v>0</v>
      </c>
      <c r="L3" s="2">
        <f>INDEX('Metrics 2021'!$C$3:$AY$12,MATCH($A3,'Metrics 2021'!$A$3:$A$12,0),MATCH(L$1,'Metrics 2021'!$C$2:$AX$2,0))</f>
        <v>0</v>
      </c>
      <c r="M3" s="2">
        <f>INDEX('Metrics 2021'!$C$3:$AY$12,MATCH($A3,'Metrics 2021'!$A$3:$A$12,0),MATCH(M$1,'Metrics 2021'!$C$2:$AX$2,0))</f>
        <v>0</v>
      </c>
      <c r="O3" s="15">
        <f t="shared" ref="O3" si="0">SUM(B3:M3)/12</f>
        <v>0</v>
      </c>
      <c r="P3" s="23">
        <v>300</v>
      </c>
      <c r="Q3" s="16">
        <f t="shared" ref="Q3" si="1">SUM(B3:M3)/365</f>
        <v>0</v>
      </c>
      <c r="R3" s="24">
        <v>10</v>
      </c>
      <c r="S3" s="13" t="e">
        <f>'Metrics 2021'!B10/SUM($B3:$M3)</f>
        <v>#DIV/0!</v>
      </c>
      <c r="T3" s="26" t="s">
        <v>111</v>
      </c>
    </row>
  </sheetData>
  <pageMargins left="0.7" right="0.7" top="0.75" bottom="0.75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3" id="{3B40E400-5B0A-42D6-A0DA-EA843F0E2B3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300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O2:O3</xm:sqref>
        </x14:conditionalFormatting>
        <x14:conditionalFormatting xmlns:xm="http://schemas.microsoft.com/office/excel/2006/main">
          <x14:cfRule type="iconSet" priority="14" id="{E8D0D969-2E4A-42C3-8D98-D9682088CC6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10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Q2:Q3</xm:sqref>
        </x14:conditionalFormatting>
        <x14:conditionalFormatting xmlns:xm="http://schemas.microsoft.com/office/excel/2006/main">
          <x14:cfRule type="iconSet" priority="15" id="{96877F85-EBFF-4C37-BBC6-25D13F03F9D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5</xm:f>
              </x14:cfvo>
              <x14:cfIcon iconSet="3TrafficLights1" iconId="0"/>
              <x14:cfIcon iconSet="3TrafficLights1" iconId="2"/>
              <x14:cfIcon iconSet="3TrafficLights1" iconId="0"/>
            </x14:iconSet>
          </x14:cfRule>
          <xm:sqref>S2:S3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workbookViewId="0">
      <pane xSplit="1" topLeftCell="B1" activePane="topRight" state="frozen"/>
      <selection pane="topRight" activeCell="J5" sqref="J5"/>
    </sheetView>
  </sheetViews>
  <sheetFormatPr defaultRowHeight="15" x14ac:dyDescent="0.25"/>
  <cols>
    <col min="1" max="1" width="21.5703125" bestFit="1" customWidth="1"/>
    <col min="2" max="2" width="9.140625" bestFit="1" customWidth="1"/>
    <col min="10" max="10" width="10.85546875" bestFit="1" customWidth="1"/>
    <col min="12" max="12" width="10.42578125" bestFit="1" customWidth="1"/>
    <col min="13" max="13" width="10.140625" bestFit="1" customWidth="1"/>
    <col min="16" max="16" width="12.5703125" customWidth="1"/>
    <col min="19" max="19" width="20.140625" bestFit="1" customWidth="1"/>
    <col min="20" max="20" width="20.28515625" customWidth="1"/>
  </cols>
  <sheetData>
    <row r="1" spans="1:20" ht="105" x14ac:dyDescent="0.25">
      <c r="A1" s="6" t="s">
        <v>1</v>
      </c>
      <c r="B1" s="6" t="s">
        <v>57</v>
      </c>
      <c r="C1" s="6" t="s">
        <v>60</v>
      </c>
      <c r="D1" s="6" t="s">
        <v>63</v>
      </c>
      <c r="E1" s="6" t="s">
        <v>66</v>
      </c>
      <c r="F1" s="6" t="s">
        <v>69</v>
      </c>
      <c r="G1" s="6" t="s">
        <v>72</v>
      </c>
      <c r="H1" s="6" t="s">
        <v>75</v>
      </c>
      <c r="I1" s="6" t="s">
        <v>78</v>
      </c>
      <c r="J1" s="6" t="s">
        <v>81</v>
      </c>
      <c r="K1" s="6" t="s">
        <v>84</v>
      </c>
      <c r="L1" s="6" t="s">
        <v>87</v>
      </c>
      <c r="M1" s="6" t="s">
        <v>90</v>
      </c>
      <c r="O1" s="14" t="s">
        <v>97</v>
      </c>
      <c r="P1" s="22" t="s">
        <v>99</v>
      </c>
      <c r="Q1" s="9" t="s">
        <v>98</v>
      </c>
      <c r="R1" s="19" t="s">
        <v>100</v>
      </c>
      <c r="S1" s="12" t="s">
        <v>94</v>
      </c>
      <c r="T1" s="25" t="s">
        <v>103</v>
      </c>
    </row>
    <row r="2" spans="1:20" x14ac:dyDescent="0.25">
      <c r="A2" s="2" t="s">
        <v>2</v>
      </c>
      <c r="B2" s="2">
        <f>INDEX('Metrics 2021'!$C$3:$AY$13,MATCH($A2,'Metrics 2021'!$A$3:$A$13,0),MATCH(B$1,'Metrics 2021'!$C$2:$AX$2,0))</f>
        <v>0</v>
      </c>
      <c r="C2" s="2">
        <f>INDEX('Metrics 2021'!$C$3:$AY$13,MATCH($A2,'Metrics 2021'!$A$3:$A$13,0),MATCH(C$1,'Metrics 2021'!$C$2:$AX$2,0))</f>
        <v>0</v>
      </c>
      <c r="D2" s="2">
        <f>INDEX('Metrics 2021'!$C$3:$AY$13,MATCH($A2,'Metrics 2021'!$A$3:$A$13,0),MATCH(D$1,'Metrics 2021'!$C$2:$AX$2,0))</f>
        <v>0</v>
      </c>
      <c r="E2" s="2">
        <f>INDEX('Metrics 2021'!$C$3:$AY$13,MATCH($A2,'Metrics 2021'!$A$3:$A$13,0),MATCH(E$1,'Metrics 2021'!$C$2:$AX$2,0))</f>
        <v>0</v>
      </c>
      <c r="F2" s="2">
        <f>INDEX('Metrics 2021'!$C$3:$AY$13,MATCH($A2,'Metrics 2021'!$A$3:$A$13,0),MATCH(F$1,'Metrics 2021'!$C$2:$AX$2,0))</f>
        <v>0</v>
      </c>
      <c r="G2" s="2">
        <f>INDEX('Metrics 2021'!$C$3:$AY$13,MATCH($A2,'Metrics 2021'!$A$3:$A$13,0),MATCH(G$1,'Metrics 2021'!$C$2:$AX$2,0))</f>
        <v>0</v>
      </c>
      <c r="H2" s="2">
        <f>INDEX('Metrics 2021'!$C$3:$AY$13,MATCH($A2,'Metrics 2021'!$A$3:$A$13,0),MATCH(H$1,'Metrics 2021'!$C$2:$AX$2,0))</f>
        <v>0</v>
      </c>
      <c r="I2" s="2">
        <f>INDEX('Metrics 2021'!$C$3:$AY$13,MATCH($A2,'Metrics 2021'!$A$3:$A$13,0),MATCH(I$1,'Metrics 2021'!$C$2:$AX$2,0))</f>
        <v>0</v>
      </c>
      <c r="J2" s="2">
        <f>INDEX('Metrics 2021'!$C$3:$AY$13,MATCH($A2,'Metrics 2021'!$A$3:$A$13,0),MATCH(J$1,'Metrics 2021'!$C$2:$AX$2,0))</f>
        <v>0</v>
      </c>
      <c r="K2" s="2">
        <f>INDEX('Metrics 2021'!$C$3:$AY$13,MATCH($A2,'Metrics 2021'!$A$3:$A$13,0),MATCH(K$1,'Metrics 2021'!$C$2:$AX$2,0))</f>
        <v>0</v>
      </c>
      <c r="L2" s="2">
        <f>INDEX('Metrics 2021'!$C$3:$AY$13,MATCH($A2,'Metrics 2021'!$A$3:$A$13,0),MATCH(L$1,'Metrics 2021'!$C$2:$AX$2,0))</f>
        <v>0</v>
      </c>
      <c r="M2" s="2">
        <f>INDEX('Metrics 2021'!$C$3:$AY$13,MATCH($A2,'Metrics 2021'!$A$3:$A$13,0),MATCH(M$1,'Metrics 2021'!$C$2:$AX$2,0))</f>
        <v>0</v>
      </c>
      <c r="O2" s="15">
        <f>SUM(B2,C2,D2,E2,F2,J2,K2,L2,M2)/9</f>
        <v>0</v>
      </c>
      <c r="P2" s="23">
        <v>30</v>
      </c>
      <c r="Q2" s="16">
        <f>SUM(B2,C2,D2,E2,F2,J2,K2,L2,M2)/273</f>
        <v>0</v>
      </c>
      <c r="R2" s="24">
        <v>1</v>
      </c>
      <c r="S2" s="13" t="e">
        <f>'Metrics 2021'!B3/SUM($B2:$M2)</f>
        <v>#DIV/0!</v>
      </c>
      <c r="T2" s="26" t="s">
        <v>110</v>
      </c>
    </row>
    <row r="3" spans="1:20" x14ac:dyDescent="0.25">
      <c r="A3" s="2" t="s">
        <v>7</v>
      </c>
      <c r="B3" s="2">
        <f>INDEX('Metrics 2021'!$C$3:$AY$13,MATCH($A3,'Metrics 2021'!$A$3:$A$13,0),MATCH(B$1,'Metrics 2021'!$C$2:$AX$2,0))</f>
        <v>0</v>
      </c>
      <c r="C3" s="2">
        <f>INDEX('Metrics 2021'!$C$3:$AY$13,MATCH($A3,'Metrics 2021'!$A$3:$A$13,0),MATCH(C$1,'Metrics 2021'!$C$2:$AX$2,0))</f>
        <v>0</v>
      </c>
      <c r="D3" s="2">
        <f>INDEX('Metrics 2021'!$C$3:$AY$13,MATCH($A3,'Metrics 2021'!$A$3:$A$13,0),MATCH(D$1,'Metrics 2021'!$C$2:$AX$2,0))</f>
        <v>0</v>
      </c>
      <c r="E3" s="2">
        <f>INDEX('Metrics 2021'!$C$3:$AY$13,MATCH($A3,'Metrics 2021'!$A$3:$A$13,0),MATCH(E$1,'Metrics 2021'!$C$2:$AX$2,0))</f>
        <v>0</v>
      </c>
      <c r="F3" s="2">
        <f>INDEX('Metrics 2021'!$C$3:$AY$13,MATCH($A3,'Metrics 2021'!$A$3:$A$13,0),MATCH(F$1,'Metrics 2021'!$C$2:$AX$2,0))</f>
        <v>0</v>
      </c>
      <c r="G3" s="2">
        <f>INDEX('Metrics 2021'!$C$3:$AY$13,MATCH($A3,'Metrics 2021'!$A$3:$A$13,0),MATCH(G$1,'Metrics 2021'!$C$2:$AX$2,0))</f>
        <v>0</v>
      </c>
      <c r="H3" s="2">
        <f>INDEX('Metrics 2021'!$C$3:$AY$13,MATCH($A3,'Metrics 2021'!$A$3:$A$13,0),MATCH(H$1,'Metrics 2021'!$C$2:$AX$2,0))</f>
        <v>0</v>
      </c>
      <c r="I3" s="2">
        <f>INDEX('Metrics 2021'!$C$3:$AY$13,MATCH($A3,'Metrics 2021'!$A$3:$A$13,0),MATCH(I$1,'Metrics 2021'!$C$2:$AX$2,0))</f>
        <v>0</v>
      </c>
      <c r="J3" s="2">
        <f>INDEX('Metrics 2021'!$C$3:$AY$13,MATCH($A3,'Metrics 2021'!$A$3:$A$13,0),MATCH(J$1,'Metrics 2021'!$C$2:$AX$2,0))</f>
        <v>0</v>
      </c>
      <c r="K3" s="2">
        <f>INDEX('Metrics 2021'!$C$3:$AY$13,MATCH($A3,'Metrics 2021'!$A$3:$A$13,0),MATCH(K$1,'Metrics 2021'!$C$2:$AX$2,0))</f>
        <v>0</v>
      </c>
      <c r="L3" s="2">
        <f>INDEX('Metrics 2021'!$C$3:$AY$13,MATCH($A3,'Metrics 2021'!$A$3:$A$13,0),MATCH(L$1,'Metrics 2021'!$C$2:$AX$2,0))</f>
        <v>0</v>
      </c>
      <c r="M3" s="2">
        <f>INDEX('Metrics 2021'!$C$3:$AY$13,MATCH($A3,'Metrics 2021'!$A$3:$A$13,0),MATCH(M$1,'Metrics 2021'!$C$2:$AX$2,0))</f>
        <v>0</v>
      </c>
      <c r="O3" s="15">
        <f t="shared" ref="O3:O6" si="0">SUM(B3:M3)/12</f>
        <v>0</v>
      </c>
      <c r="P3" s="23">
        <v>30</v>
      </c>
      <c r="Q3" s="16">
        <f t="shared" ref="Q3:Q6" si="1">SUM(B3:M3)/365</f>
        <v>0</v>
      </c>
      <c r="R3" s="24">
        <v>1</v>
      </c>
      <c r="S3" s="13" t="e">
        <f>'Metrics 2021'!B6/SUM($B3:$M3)</f>
        <v>#DIV/0!</v>
      </c>
      <c r="T3" s="26" t="s">
        <v>110</v>
      </c>
    </row>
    <row r="4" spans="1:20" x14ac:dyDescent="0.25">
      <c r="A4" s="2" t="s">
        <v>15</v>
      </c>
      <c r="B4" s="2">
        <f>INDEX('Metrics 2021'!$C$3:$AY$13,MATCH($A4,'Metrics 2021'!$A$3:$A$13,0),MATCH(B$1,'Metrics 2021'!$C$2:$AX$2,0))</f>
        <v>0</v>
      </c>
      <c r="C4" s="2">
        <f>INDEX('Metrics 2021'!$C$3:$AY$13,MATCH($A4,'Metrics 2021'!$A$3:$A$13,0),MATCH(C$1,'Metrics 2021'!$C$2:$AX$2,0))</f>
        <v>0</v>
      </c>
      <c r="D4" s="2">
        <f>INDEX('Metrics 2021'!$C$3:$AY$13,MATCH($A4,'Metrics 2021'!$A$3:$A$13,0),MATCH(D$1,'Metrics 2021'!$C$2:$AX$2,0))</f>
        <v>0</v>
      </c>
      <c r="E4" s="2">
        <f>INDEX('Metrics 2021'!$C$3:$AY$13,MATCH($A4,'Metrics 2021'!$A$3:$A$13,0),MATCH(E$1,'Metrics 2021'!$C$2:$AX$2,0))</f>
        <v>0</v>
      </c>
      <c r="F4" s="2">
        <f>INDEX('Metrics 2021'!$C$3:$AY$13,MATCH($A4,'Metrics 2021'!$A$3:$A$13,0),MATCH(F$1,'Metrics 2021'!$C$2:$AX$2,0))</f>
        <v>0</v>
      </c>
      <c r="G4" s="2">
        <f>INDEX('Metrics 2021'!$C$3:$AY$13,MATCH($A4,'Metrics 2021'!$A$3:$A$13,0),MATCH(G$1,'Metrics 2021'!$C$2:$AX$2,0))</f>
        <v>0</v>
      </c>
      <c r="H4" s="2">
        <f>INDEX('Metrics 2021'!$C$3:$AY$13,MATCH($A4,'Metrics 2021'!$A$3:$A$13,0),MATCH(H$1,'Metrics 2021'!$C$2:$AX$2,0))</f>
        <v>0</v>
      </c>
      <c r="I4" s="2">
        <f>INDEX('Metrics 2021'!$C$3:$AY$13,MATCH($A4,'Metrics 2021'!$A$3:$A$13,0),MATCH(I$1,'Metrics 2021'!$C$2:$AX$2,0))</f>
        <v>0</v>
      </c>
      <c r="J4" s="2">
        <f>INDEX('Metrics 2021'!$C$3:$AY$13,MATCH($A4,'Metrics 2021'!$A$3:$A$13,0),MATCH(J$1,'Metrics 2021'!$C$2:$AX$2,0))</f>
        <v>0</v>
      </c>
      <c r="K4" s="2">
        <f>INDEX('Metrics 2021'!$C$3:$AY$13,MATCH($A4,'Metrics 2021'!$A$3:$A$13,0),MATCH(K$1,'Metrics 2021'!$C$2:$AX$2,0))</f>
        <v>0</v>
      </c>
      <c r="L4" s="2">
        <f>INDEX('Metrics 2021'!$C$3:$AY$13,MATCH($A4,'Metrics 2021'!$A$3:$A$13,0),MATCH(L$1,'Metrics 2021'!$C$2:$AX$2,0))</f>
        <v>0</v>
      </c>
      <c r="M4" s="2">
        <f>INDEX('Metrics 2021'!$C$3:$AY$13,MATCH($A4,'Metrics 2021'!$A$3:$A$13,0),MATCH(M$1,'Metrics 2021'!$C$2:$AX$2,0))</f>
        <v>0</v>
      </c>
      <c r="O4" s="15">
        <f t="shared" si="0"/>
        <v>0</v>
      </c>
      <c r="P4" s="23">
        <v>30</v>
      </c>
      <c r="Q4" s="16">
        <f t="shared" si="1"/>
        <v>0</v>
      </c>
      <c r="R4" s="24">
        <v>1</v>
      </c>
      <c r="S4" s="13" t="e">
        <f>'Metrics 2021'!B7/SUM($B4:$M4)</f>
        <v>#DIV/0!</v>
      </c>
      <c r="T4" s="26" t="s">
        <v>110</v>
      </c>
    </row>
    <row r="5" spans="1:20" x14ac:dyDescent="0.25">
      <c r="A5" s="4" t="s">
        <v>18</v>
      </c>
      <c r="B5" s="2">
        <f>INDEX('Metrics 2021'!$C$3:$AY$13,MATCH($A5,'Metrics 2021'!$A$3:$A$13,0),MATCH(B$1,'Metrics 2021'!$C$2:$AX$2,0))</f>
        <v>0</v>
      </c>
      <c r="C5" s="2">
        <f>INDEX('Metrics 2021'!$C$3:$AY$13,MATCH($A5,'Metrics 2021'!$A$3:$A$13,0),MATCH(C$1,'Metrics 2021'!$C$2:$AX$2,0))</f>
        <v>0</v>
      </c>
      <c r="D5" s="2">
        <f>INDEX('Metrics 2021'!$C$3:$AY$13,MATCH($A5,'Metrics 2021'!$A$3:$A$13,0),MATCH(D$1,'Metrics 2021'!$C$2:$AX$2,0))</f>
        <v>0</v>
      </c>
      <c r="E5" s="2">
        <f>INDEX('Metrics 2021'!$C$3:$AY$13,MATCH($A5,'Metrics 2021'!$A$3:$A$13,0),MATCH(E$1,'Metrics 2021'!$C$2:$AX$2,0))</f>
        <v>0</v>
      </c>
      <c r="F5" s="2">
        <f>INDEX('Metrics 2021'!$C$3:$AY$13,MATCH($A5,'Metrics 2021'!$A$3:$A$13,0),MATCH(F$1,'Metrics 2021'!$C$2:$AX$2,0))</f>
        <v>0</v>
      </c>
      <c r="G5" s="2">
        <f>INDEX('Metrics 2021'!$C$3:$AY$13,MATCH($A5,'Metrics 2021'!$A$3:$A$13,0),MATCH(G$1,'Metrics 2021'!$C$2:$AX$2,0))</f>
        <v>0</v>
      </c>
      <c r="H5" s="2">
        <f>INDEX('Metrics 2021'!$C$3:$AY$13,MATCH($A5,'Metrics 2021'!$A$3:$A$13,0),MATCH(H$1,'Metrics 2021'!$C$2:$AX$2,0))</f>
        <v>0</v>
      </c>
      <c r="I5" s="2">
        <f>INDEX('Metrics 2021'!$C$3:$AY$13,MATCH($A5,'Metrics 2021'!$A$3:$A$13,0),MATCH(I$1,'Metrics 2021'!$C$2:$AX$2,0))</f>
        <v>0</v>
      </c>
      <c r="J5" s="2">
        <f>INDEX('Metrics 2021'!$C$3:$AY$13,MATCH($A5,'Metrics 2021'!$A$3:$A$13,0),MATCH(J$1,'Metrics 2021'!$C$2:$AX$2,0))</f>
        <v>0</v>
      </c>
      <c r="K5" s="2">
        <f>INDEX('Metrics 2021'!$C$3:$AY$13,MATCH($A5,'Metrics 2021'!$A$3:$A$13,0),MATCH(K$1,'Metrics 2021'!$C$2:$AX$2,0))</f>
        <v>0</v>
      </c>
      <c r="L5" s="2">
        <f>INDEX('Metrics 2021'!$C$3:$AY$13,MATCH($A5,'Metrics 2021'!$A$3:$A$13,0),MATCH(L$1,'Metrics 2021'!$C$2:$AX$2,0))</f>
        <v>0</v>
      </c>
      <c r="M5" s="2">
        <f>INDEX('Metrics 2021'!$C$3:$AY$13,MATCH($A5,'Metrics 2021'!$A$3:$A$13,0),MATCH(M$1,'Metrics 2021'!$C$2:$AX$2,0))</f>
        <v>0</v>
      </c>
      <c r="O5" s="15">
        <f t="shared" si="0"/>
        <v>0</v>
      </c>
      <c r="P5" s="23">
        <v>30</v>
      </c>
      <c r="Q5" s="16">
        <f t="shared" si="1"/>
        <v>0</v>
      </c>
      <c r="R5" s="24">
        <v>1</v>
      </c>
      <c r="S5" s="13" t="e">
        <f>'Metrics 2021'!B9/SUM($B5:$M5)</f>
        <v>#DIV/0!</v>
      </c>
      <c r="T5" s="26" t="s">
        <v>110</v>
      </c>
    </row>
    <row r="6" spans="1:20" x14ac:dyDescent="0.25">
      <c r="A6" s="4" t="s">
        <v>20</v>
      </c>
      <c r="B6" s="2">
        <f>INDEX('Metrics 2021'!$C$3:$AY$13,MATCH($A6,'Metrics 2021'!$A$3:$A$13,0),MATCH(B$1,'Metrics 2021'!$C$2:$AX$2,0))</f>
        <v>0</v>
      </c>
      <c r="C6" s="2">
        <f>INDEX('Metrics 2021'!$C$3:$AY$13,MATCH($A6,'Metrics 2021'!$A$3:$A$13,0),MATCH(C$1,'Metrics 2021'!$C$2:$AX$2,0))</f>
        <v>0</v>
      </c>
      <c r="D6" s="2">
        <f>INDEX('Metrics 2021'!$C$3:$AY$13,MATCH($A6,'Metrics 2021'!$A$3:$A$13,0),MATCH(D$1,'Metrics 2021'!$C$2:$AX$2,0))</f>
        <v>0</v>
      </c>
      <c r="E6" s="2">
        <f>INDEX('Metrics 2021'!$C$3:$AY$13,MATCH($A6,'Metrics 2021'!$A$3:$A$13,0),MATCH(E$1,'Metrics 2021'!$C$2:$AX$2,0))</f>
        <v>0</v>
      </c>
      <c r="F6" s="2">
        <f>INDEX('Metrics 2021'!$C$3:$AY$13,MATCH($A6,'Metrics 2021'!$A$3:$A$13,0),MATCH(F$1,'Metrics 2021'!$C$2:$AX$2,0))</f>
        <v>0</v>
      </c>
      <c r="G6" s="2">
        <f>INDEX('Metrics 2021'!$C$3:$AY$13,MATCH($A6,'Metrics 2021'!$A$3:$A$13,0),MATCH(G$1,'Metrics 2021'!$C$2:$AX$2,0))</f>
        <v>0</v>
      </c>
      <c r="H6" s="2">
        <f>INDEX('Metrics 2021'!$C$3:$AY$13,MATCH($A6,'Metrics 2021'!$A$3:$A$13,0),MATCH(H$1,'Metrics 2021'!$C$2:$AX$2,0))</f>
        <v>0</v>
      </c>
      <c r="I6" s="2">
        <f>INDEX('Metrics 2021'!$C$3:$AY$13,MATCH($A6,'Metrics 2021'!$A$3:$A$13,0),MATCH(I$1,'Metrics 2021'!$C$2:$AX$2,0))</f>
        <v>0</v>
      </c>
      <c r="J6" s="2">
        <f>INDEX('Metrics 2021'!$C$3:$AY$13,MATCH($A6,'Metrics 2021'!$A$3:$A$13,0),MATCH(J$1,'Metrics 2021'!$C$2:$AX$2,0))</f>
        <v>0</v>
      </c>
      <c r="K6" s="2">
        <f>INDEX('Metrics 2021'!$C$3:$AY$13,MATCH($A6,'Metrics 2021'!$A$3:$A$13,0),MATCH(K$1,'Metrics 2021'!$C$2:$AX$2,0))</f>
        <v>0</v>
      </c>
      <c r="L6" s="2">
        <f>INDEX('Metrics 2021'!$C$3:$AY$13,MATCH($A6,'Metrics 2021'!$A$3:$A$13,0),MATCH(L$1,'Metrics 2021'!$C$2:$AX$2,0))</f>
        <v>0</v>
      </c>
      <c r="M6" s="2">
        <f>INDEX('Metrics 2021'!$C$3:$AY$13,MATCH($A6,'Metrics 2021'!$A$3:$A$13,0),MATCH(M$1,'Metrics 2021'!$C$2:$AX$2,0))</f>
        <v>0</v>
      </c>
      <c r="O6" s="15">
        <f t="shared" si="0"/>
        <v>0</v>
      </c>
      <c r="P6" s="23">
        <v>30</v>
      </c>
      <c r="Q6" s="16">
        <f t="shared" si="1"/>
        <v>0</v>
      </c>
      <c r="R6" s="24">
        <v>1</v>
      </c>
      <c r="S6" s="13" t="e">
        <f>'Metrics 2021'!B10/SUM($B6:$M6)</f>
        <v>#DIV/0!</v>
      </c>
      <c r="T6" s="26" t="s">
        <v>110</v>
      </c>
    </row>
    <row r="7" spans="1:20" x14ac:dyDescent="0.25">
      <c r="A7" s="4" t="s">
        <v>112</v>
      </c>
      <c r="B7" s="2">
        <f>INDEX('Metrics 2021'!$C$3:$AY$13,MATCH($A7,'Metrics 2021'!$A$3:$A$13,0),MATCH(B$1,'Metrics 2021'!$C$2:$AX$2,0))</f>
        <v>0</v>
      </c>
      <c r="C7" s="2">
        <f>INDEX('Metrics 2021'!$C$3:$AY$13,MATCH($A7,'Metrics 2021'!$A$3:$A$13,0),MATCH(C$1,'Metrics 2021'!$C$2:$AX$2,0))</f>
        <v>0</v>
      </c>
      <c r="D7" s="2">
        <f>INDEX('Metrics 2021'!$C$3:$AY$13,MATCH($A7,'Metrics 2021'!$A$3:$A$13,0),MATCH(D$1,'Metrics 2021'!$C$2:$AX$2,0))</f>
        <v>0</v>
      </c>
      <c r="E7" s="2">
        <f>INDEX('Metrics 2021'!$C$3:$AY$13,MATCH($A7,'Metrics 2021'!$A$3:$A$13,0),MATCH(E$1,'Metrics 2021'!$C$2:$AX$2,0))</f>
        <v>0</v>
      </c>
      <c r="F7" s="2">
        <f>INDEX('Metrics 2021'!$C$3:$AY$13,MATCH($A7,'Metrics 2021'!$A$3:$A$13,0),MATCH(F$1,'Metrics 2021'!$C$2:$AX$2,0))</f>
        <v>0</v>
      </c>
      <c r="G7" s="2">
        <f>INDEX('Metrics 2021'!$C$3:$AY$13,MATCH($A7,'Metrics 2021'!$A$3:$A$13,0),MATCH(G$1,'Metrics 2021'!$C$2:$AX$2,0))</f>
        <v>0</v>
      </c>
      <c r="H7" s="2">
        <f>INDEX('Metrics 2021'!$C$3:$AY$13,MATCH($A7,'Metrics 2021'!$A$3:$A$13,0),MATCH(H$1,'Metrics 2021'!$C$2:$AX$2,0))</f>
        <v>0</v>
      </c>
      <c r="I7" s="2">
        <f>INDEX('Metrics 2021'!$C$3:$AY$13,MATCH($A7,'Metrics 2021'!$A$3:$A$13,0),MATCH(I$1,'Metrics 2021'!$C$2:$AX$2,0))</f>
        <v>0</v>
      </c>
      <c r="J7" s="2">
        <f>INDEX('Metrics 2021'!$C$3:$AY$13,MATCH($A7,'Metrics 2021'!$A$3:$A$13,0),MATCH(J$1,'Metrics 2021'!$C$2:$AX$2,0))</f>
        <v>0</v>
      </c>
      <c r="K7" s="2">
        <f>INDEX('Metrics 2021'!$C$3:$AY$13,MATCH($A7,'Metrics 2021'!$A$3:$A$13,0),MATCH(K$1,'Metrics 2021'!$C$2:$AX$2,0))</f>
        <v>0</v>
      </c>
      <c r="L7" s="2">
        <f>INDEX('Metrics 2021'!$C$3:$AY$13,MATCH($A7,'Metrics 2021'!$A$3:$A$13,0),MATCH(L$1,'Metrics 2021'!$C$2:$AX$2,0))</f>
        <v>0</v>
      </c>
      <c r="M7" s="2">
        <f>INDEX('Metrics 2021'!$C$3:$AY$13,MATCH($A7,'Metrics 2021'!$A$3:$A$13,0),MATCH(M$1,'Metrics 2021'!$C$2:$AX$2,0))</f>
        <v>0</v>
      </c>
      <c r="O7" s="15">
        <f t="shared" ref="O7" si="2">SUM(B7:M7)/12</f>
        <v>0</v>
      </c>
      <c r="P7" s="23">
        <v>30</v>
      </c>
      <c r="Q7" s="16">
        <f t="shared" ref="Q7" si="3">SUM(B7:M7)/365</f>
        <v>0</v>
      </c>
      <c r="R7" s="24">
        <v>1</v>
      </c>
      <c r="S7" s="28" t="e">
        <f>'Metrics 2021'!B12/SUM($B7:$M7)</f>
        <v>#DIV/0!</v>
      </c>
      <c r="T7" s="26" t="s">
        <v>110</v>
      </c>
    </row>
    <row r="8" spans="1:20" x14ac:dyDescent="0.25">
      <c r="A8" s="4" t="s">
        <v>115</v>
      </c>
      <c r="B8" s="2">
        <f>INDEX('Metrics 2021'!$C$3:$AY$13,MATCH($A8,'Metrics 2021'!$A$3:$A$13,0),MATCH(B$1,'Metrics 2021'!$C$2:$AX$2,0))</f>
        <v>0</v>
      </c>
      <c r="C8" s="2">
        <f>INDEX('Metrics 2021'!$C$3:$AY$13,MATCH($A8,'Metrics 2021'!$A$3:$A$13,0),MATCH(C$1,'Metrics 2021'!$C$2:$AX$2,0))</f>
        <v>0</v>
      </c>
      <c r="D8" s="2">
        <f>INDEX('Metrics 2021'!$C$3:$AY$13,MATCH($A8,'Metrics 2021'!$A$3:$A$13,0),MATCH(D$1,'Metrics 2021'!$C$2:$AX$2,0))</f>
        <v>0</v>
      </c>
      <c r="E8" s="2">
        <f>INDEX('Metrics 2021'!$C$3:$AY$13,MATCH($A8,'Metrics 2021'!$A$3:$A$13,0),MATCH(E$1,'Metrics 2021'!$C$2:$AX$2,0))</f>
        <v>0</v>
      </c>
      <c r="F8" s="2">
        <f>INDEX('Metrics 2021'!$C$3:$AY$13,MATCH($A8,'Metrics 2021'!$A$3:$A$13,0),MATCH(F$1,'Metrics 2021'!$C$2:$AX$2,0))</f>
        <v>0</v>
      </c>
      <c r="G8" s="2">
        <f>INDEX('Metrics 2021'!$C$3:$AY$13,MATCH($A8,'Metrics 2021'!$A$3:$A$13,0),MATCH(G$1,'Metrics 2021'!$C$2:$AX$2,0))</f>
        <v>0</v>
      </c>
      <c r="H8" s="2">
        <f>INDEX('Metrics 2021'!$C$3:$AY$13,MATCH($A8,'Metrics 2021'!$A$3:$A$13,0),MATCH(H$1,'Metrics 2021'!$C$2:$AX$2,0))</f>
        <v>0</v>
      </c>
      <c r="I8" s="2">
        <f>INDEX('Metrics 2021'!$C$3:$AY$13,MATCH($A8,'Metrics 2021'!$A$3:$A$13,0),MATCH(I$1,'Metrics 2021'!$C$2:$AX$2,0))</f>
        <v>0</v>
      </c>
      <c r="J8" s="2">
        <f>INDEX('Metrics 2021'!$C$3:$AY$13,MATCH($A8,'Metrics 2021'!$A$3:$A$13,0),MATCH(J$1,'Metrics 2021'!$C$2:$AX$2,0))</f>
        <v>0</v>
      </c>
      <c r="K8" s="2">
        <f>INDEX('Metrics 2021'!$C$3:$AY$13,MATCH($A8,'Metrics 2021'!$A$3:$A$13,0),MATCH(K$1,'Metrics 2021'!$C$2:$AX$2,0))</f>
        <v>0</v>
      </c>
      <c r="L8" s="2">
        <f>INDEX('Metrics 2021'!$C$3:$AY$13,MATCH($A8,'Metrics 2021'!$A$3:$A$13,0),MATCH(L$1,'Metrics 2021'!$C$2:$AX$2,0))</f>
        <v>0</v>
      </c>
      <c r="M8" s="2">
        <f>INDEX('Metrics 2021'!$C$3:$AY$13,MATCH($A8,'Metrics 2021'!$A$3:$A$13,0),MATCH(M$1,'Metrics 2021'!$C$2:$AX$2,0))</f>
        <v>0</v>
      </c>
      <c r="O8" s="15">
        <f t="shared" ref="O8" si="4">SUM(B8:M8)/12</f>
        <v>0</v>
      </c>
      <c r="P8" s="23">
        <v>30</v>
      </c>
      <c r="Q8" s="16">
        <f t="shared" ref="Q8" si="5">SUM(B8:M8)/365</f>
        <v>0</v>
      </c>
      <c r="R8" s="24">
        <v>1</v>
      </c>
      <c r="S8" s="28" t="e">
        <f>'Metrics 2021'!B13/SUM($B8:$M8)</f>
        <v>#DIV/0!</v>
      </c>
      <c r="T8" s="26" t="s">
        <v>110</v>
      </c>
    </row>
  </sheetData>
  <pageMargins left="0.7" right="0.7" top="0.75" bottom="0.75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6" id="{FDB88F57-F2F0-4638-AE37-F63A3A59976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30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O2:O8</xm:sqref>
        </x14:conditionalFormatting>
        <x14:conditionalFormatting xmlns:xm="http://schemas.microsoft.com/office/excel/2006/main">
          <x14:cfRule type="iconSet" priority="18" id="{4504AC6A-0C34-4A77-B69C-5D26A962DD5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Q2:Q8</xm:sqref>
        </x14:conditionalFormatting>
        <x14:conditionalFormatting xmlns:xm="http://schemas.microsoft.com/office/excel/2006/main">
          <x14:cfRule type="iconSet" priority="20" id="{F2199E4A-981C-48FD-9D68-FBAB1067C86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2"/>
              <x14:cfIcon iconSet="3TrafficLights1" iconId="0"/>
            </x14:iconSet>
          </x14:cfRule>
          <xm:sqref>S2:S8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"/>
  <sheetViews>
    <sheetView workbookViewId="0">
      <pane xSplit="1" topLeftCell="B1" activePane="topRight" state="frozen"/>
      <selection pane="topRight" activeCell="A3" sqref="A3"/>
    </sheetView>
  </sheetViews>
  <sheetFormatPr defaultRowHeight="15" x14ac:dyDescent="0.25"/>
  <cols>
    <col min="1" max="1" width="18.140625" bestFit="1" customWidth="1"/>
    <col min="2" max="17" width="13.140625" customWidth="1"/>
    <col min="18" max="18" width="13.85546875" customWidth="1"/>
    <col min="20" max="20" width="13.85546875" customWidth="1"/>
  </cols>
  <sheetData>
    <row r="1" spans="1:20" ht="90" x14ac:dyDescent="0.25">
      <c r="A1" s="6" t="s">
        <v>1</v>
      </c>
      <c r="B1" s="6" t="s">
        <v>58</v>
      </c>
      <c r="C1" s="6" t="s">
        <v>61</v>
      </c>
      <c r="D1" s="6" t="s">
        <v>64</v>
      </c>
      <c r="E1" s="6" t="s">
        <v>67</v>
      </c>
      <c r="F1" s="6" t="s">
        <v>70</v>
      </c>
      <c r="G1" s="6" t="s">
        <v>73</v>
      </c>
      <c r="H1" s="6" t="s">
        <v>76</v>
      </c>
      <c r="I1" s="6" t="s">
        <v>79</v>
      </c>
      <c r="J1" s="6" t="s">
        <v>82</v>
      </c>
      <c r="K1" s="6" t="s">
        <v>85</v>
      </c>
      <c r="L1" s="6" t="s">
        <v>88</v>
      </c>
      <c r="M1" s="6" t="s">
        <v>91</v>
      </c>
      <c r="N1" s="17"/>
      <c r="O1" s="14" t="s">
        <v>97</v>
      </c>
      <c r="P1" s="14" t="s">
        <v>99</v>
      </c>
      <c r="Q1" s="9" t="s">
        <v>98</v>
      </c>
      <c r="R1" s="9" t="s">
        <v>100</v>
      </c>
      <c r="S1" s="12" t="s">
        <v>95</v>
      </c>
      <c r="T1" s="12" t="s">
        <v>102</v>
      </c>
    </row>
    <row r="2" spans="1:20" x14ac:dyDescent="0.25">
      <c r="A2" s="2" t="s">
        <v>7</v>
      </c>
      <c r="B2" s="2">
        <f>INDEX('Metrics 2021'!$C$3:$AY$13,MATCH($A2,'Metrics 2021'!$A$3:$A$13,0),MATCH(B$1,'Metrics 2021'!$C$2:$AX$2,0))</f>
        <v>0</v>
      </c>
      <c r="C2" s="2">
        <f>INDEX('Metrics 2021'!$C$3:$AY$13,MATCH($A2,'Metrics 2021'!$A$3:$A$13,0),MATCH(C$1,'Metrics 2021'!$C$2:$AX$2,0))</f>
        <v>0</v>
      </c>
      <c r="D2" s="2">
        <f>INDEX('Metrics 2021'!$C$3:$AY$13,MATCH($A2,'Metrics 2021'!$A$3:$A$13,0),MATCH(D$1,'Metrics 2021'!$C$2:$AX$2,0))</f>
        <v>0</v>
      </c>
      <c r="E2" s="2">
        <f>INDEX('Metrics 2021'!$C$3:$AY$13,MATCH($A2,'Metrics 2021'!$A$3:$A$13,0),MATCH(E$1,'Metrics 2021'!$C$2:$AX$2,0))</f>
        <v>0</v>
      </c>
      <c r="F2" s="2">
        <f>INDEX('Metrics 2021'!$C$3:$AY$13,MATCH($A2,'Metrics 2021'!$A$3:$A$13,0),MATCH(F$1,'Metrics 2021'!$C$2:$AX$2,0))</f>
        <v>0</v>
      </c>
      <c r="G2" s="2">
        <f>INDEX('Metrics 2021'!$C$3:$AY$13,MATCH($A2,'Metrics 2021'!$A$3:$A$13,0),MATCH(G$1,'Metrics 2021'!$C$2:$AX$2,0))</f>
        <v>0</v>
      </c>
      <c r="H2" s="2">
        <f>INDEX('Metrics 2021'!$C$3:$AY$13,MATCH($A2,'Metrics 2021'!$A$3:$A$13,0),MATCH(H$1,'Metrics 2021'!$C$2:$AX$2,0))</f>
        <v>0</v>
      </c>
      <c r="I2" s="2">
        <f>INDEX('Metrics 2021'!$C$3:$AY$13,MATCH($A2,'Metrics 2021'!$A$3:$A$13,0),MATCH(I$1,'Metrics 2021'!$C$2:$AX$2,0))</f>
        <v>0</v>
      </c>
      <c r="J2" s="2">
        <f>INDEX('Metrics 2021'!$C$3:$AY$13,MATCH($A2,'Metrics 2021'!$A$3:$A$13,0),MATCH(J$1,'Metrics 2021'!$C$2:$AX$2,0))</f>
        <v>0</v>
      </c>
      <c r="K2" s="2">
        <f>INDEX('Metrics 2021'!$C$3:$AY$13,MATCH($A2,'Metrics 2021'!$A$3:$A$13,0),MATCH(K$1,'Metrics 2021'!$C$2:$AX$2,0))</f>
        <v>0</v>
      </c>
      <c r="L2" s="2">
        <f>INDEX('Metrics 2021'!$C$3:$AY$13,MATCH($A2,'Metrics 2021'!$A$3:$A$13,0),MATCH(L$1,'Metrics 2021'!$C$2:$AX$2,0))</f>
        <v>0</v>
      </c>
      <c r="M2" s="2">
        <f>INDEX('Metrics 2021'!$C$3:$AY$13,MATCH($A2,'Metrics 2021'!$A$3:$A$13,0),MATCH(M$1,'Metrics 2021'!$C$2:$AX$2,0))</f>
        <v>0</v>
      </c>
      <c r="N2" s="11"/>
      <c r="O2" s="15">
        <f t="shared" ref="O2:O3" si="0">SUM(B2:M2)/12</f>
        <v>0</v>
      </c>
      <c r="P2" s="15">
        <v>30</v>
      </c>
      <c r="Q2" s="16">
        <f t="shared" ref="Q2:Q3" si="1">SUM(B2:M2)/365</f>
        <v>0</v>
      </c>
      <c r="R2" s="16">
        <v>1</v>
      </c>
      <c r="S2" s="13" t="e">
        <f>'Metrics 2021'!B6/SUM(B2:M2)</f>
        <v>#DIV/0!</v>
      </c>
      <c r="T2" s="26" t="s">
        <v>109</v>
      </c>
    </row>
    <row r="3" spans="1:20" x14ac:dyDescent="0.25">
      <c r="A3" s="2" t="s">
        <v>130</v>
      </c>
      <c r="B3" s="2">
        <f>INDEX('Metrics 2021'!$C$3:$AY$13,MATCH($A3,'Metrics 2021'!$A$3:$A$13,0),MATCH(B$1,'Metrics 2021'!$C$2:$AX$2,0))</f>
        <v>0</v>
      </c>
      <c r="C3" s="2">
        <f>INDEX('Metrics 2021'!$C$3:$AY$13,MATCH($A3,'Metrics 2021'!$A$3:$A$13,0),MATCH(C$1,'Metrics 2021'!$C$2:$AX$2,0))</f>
        <v>0</v>
      </c>
      <c r="D3" s="2">
        <f>INDEX('Metrics 2021'!$C$3:$AY$13,MATCH($A3,'Metrics 2021'!$A$3:$A$13,0),MATCH(D$1,'Metrics 2021'!$C$2:$AX$2,0))</f>
        <v>0</v>
      </c>
      <c r="E3" s="2">
        <f>INDEX('Metrics 2021'!$C$3:$AY$13,MATCH($A3,'Metrics 2021'!$A$3:$A$13,0),MATCH(E$1,'Metrics 2021'!$C$2:$AX$2,0))</f>
        <v>0</v>
      </c>
      <c r="F3" s="2">
        <f>INDEX('Metrics 2021'!$C$3:$AY$13,MATCH($A3,'Metrics 2021'!$A$3:$A$13,0),MATCH(F$1,'Metrics 2021'!$C$2:$AX$2,0))</f>
        <v>0</v>
      </c>
      <c r="G3" s="2">
        <f>INDEX('Metrics 2021'!$C$3:$AY$13,MATCH($A3,'Metrics 2021'!$A$3:$A$13,0),MATCH(G$1,'Metrics 2021'!$C$2:$AX$2,0))</f>
        <v>0</v>
      </c>
      <c r="H3" s="2">
        <f>INDEX('Metrics 2021'!$C$3:$AY$13,MATCH($A3,'Metrics 2021'!$A$3:$A$13,0),MATCH(H$1,'Metrics 2021'!$C$2:$AX$2,0))</f>
        <v>0</v>
      </c>
      <c r="I3" s="2">
        <f>INDEX('Metrics 2021'!$C$3:$AY$13,MATCH($A3,'Metrics 2021'!$A$3:$A$13,0),MATCH(I$1,'Metrics 2021'!$C$2:$AX$2,0))</f>
        <v>0</v>
      </c>
      <c r="J3" s="2">
        <f>INDEX('Metrics 2021'!$C$3:$AY$13,MATCH($A3,'Metrics 2021'!$A$3:$A$13,0),MATCH(J$1,'Metrics 2021'!$C$2:$AX$2,0))</f>
        <v>0</v>
      </c>
      <c r="K3" s="2">
        <f>INDEX('Metrics 2021'!$C$3:$AY$13,MATCH($A3,'Metrics 2021'!$A$3:$A$13,0),MATCH(K$1,'Metrics 2021'!$C$2:$AX$2,0))</f>
        <v>0</v>
      </c>
      <c r="L3" s="2">
        <f>INDEX('Metrics 2021'!$C$3:$AY$13,MATCH($A3,'Metrics 2021'!$A$3:$A$13,0),MATCH(L$1,'Metrics 2021'!$C$2:$AX$2,0))</f>
        <v>0</v>
      </c>
      <c r="M3" s="2">
        <f>INDEX('Metrics 2021'!$C$3:$AY$13,MATCH($A3,'Metrics 2021'!$A$3:$A$13,0),MATCH(M$1,'Metrics 2021'!$C$2:$AX$2,0))</f>
        <v>0</v>
      </c>
      <c r="N3" s="11"/>
      <c r="O3" s="15">
        <f t="shared" si="0"/>
        <v>0</v>
      </c>
      <c r="P3" s="15">
        <v>30</v>
      </c>
      <c r="Q3" s="16">
        <f t="shared" si="1"/>
        <v>0</v>
      </c>
      <c r="R3" s="16">
        <v>1</v>
      </c>
      <c r="S3" s="13" t="e">
        <f>'Metrics 2021'!B8/SUM(B3:M3)</f>
        <v>#DIV/0!</v>
      </c>
      <c r="T3" s="26" t="s">
        <v>109</v>
      </c>
    </row>
    <row r="4" spans="1:20" x14ac:dyDescent="0.25">
      <c r="A4" s="4" t="s">
        <v>112</v>
      </c>
      <c r="B4" s="2">
        <f>INDEX('Metrics 2021'!$C$3:$AY$13,MATCH($A4,'Metrics 2021'!$A$3:$A$13,0),MATCH(B$1,'Metrics 2021'!$C$2:$AX$2,0))</f>
        <v>0</v>
      </c>
      <c r="C4" s="2">
        <f>INDEX('Metrics 2021'!$C$3:$AY$13,MATCH($A4,'Metrics 2021'!$A$3:$A$13,0),MATCH(C$1,'Metrics 2021'!$C$2:$AX$2,0))</f>
        <v>0</v>
      </c>
      <c r="D4" s="2">
        <f>INDEX('Metrics 2021'!$C$3:$AY$13,MATCH($A4,'Metrics 2021'!$A$3:$A$13,0),MATCH(D$1,'Metrics 2021'!$C$2:$AX$2,0))</f>
        <v>0</v>
      </c>
      <c r="E4" s="2">
        <f>INDEX('Metrics 2021'!$C$3:$AY$13,MATCH($A4,'Metrics 2021'!$A$3:$A$13,0),MATCH(E$1,'Metrics 2021'!$C$2:$AX$2,0))</f>
        <v>0</v>
      </c>
      <c r="F4" s="2">
        <f>INDEX('Metrics 2021'!$C$3:$AY$13,MATCH($A4,'Metrics 2021'!$A$3:$A$13,0),MATCH(F$1,'Metrics 2021'!$C$2:$AX$2,0))</f>
        <v>0</v>
      </c>
      <c r="G4" s="2">
        <f>INDEX('Metrics 2021'!$C$3:$AY$13,MATCH($A4,'Metrics 2021'!$A$3:$A$13,0),MATCH(G$1,'Metrics 2021'!$C$2:$AX$2,0))</f>
        <v>0</v>
      </c>
      <c r="H4" s="2">
        <f>INDEX('Metrics 2021'!$C$3:$AY$13,MATCH($A4,'Metrics 2021'!$A$3:$A$13,0),MATCH(H$1,'Metrics 2021'!$C$2:$AX$2,0))</f>
        <v>0</v>
      </c>
      <c r="I4" s="2">
        <f>INDEX('Metrics 2021'!$C$3:$AY$13,MATCH($A4,'Metrics 2021'!$A$3:$A$13,0),MATCH(I$1,'Metrics 2021'!$C$2:$AX$2,0))</f>
        <v>0</v>
      </c>
      <c r="J4" s="2">
        <f>INDEX('Metrics 2021'!$C$3:$AY$13,MATCH($A4,'Metrics 2021'!$A$3:$A$13,0),MATCH(J$1,'Metrics 2021'!$C$2:$AX$2,0))</f>
        <v>0</v>
      </c>
      <c r="K4" s="2">
        <f>INDEX('Metrics 2021'!$C$3:$AY$13,MATCH($A4,'Metrics 2021'!$A$3:$A$13,0),MATCH(K$1,'Metrics 2021'!$C$2:$AX$2,0))</f>
        <v>0</v>
      </c>
      <c r="L4" s="2">
        <f>INDEX('Metrics 2021'!$C$3:$AY$13,MATCH($A4,'Metrics 2021'!$A$3:$A$13,0),MATCH(L$1,'Metrics 2021'!$C$2:$AX$2,0))</f>
        <v>0</v>
      </c>
      <c r="M4" s="2">
        <f>INDEX('Metrics 2021'!$C$3:$AY$13,MATCH($A4,'Metrics 2021'!$A$3:$A$13,0),MATCH(M$1,'Metrics 2021'!$C$2:$AX$2,0))</f>
        <v>0</v>
      </c>
      <c r="O4" s="15">
        <f t="shared" ref="O4" si="2">SUM(B4:M4)/12</f>
        <v>0</v>
      </c>
      <c r="P4" s="15">
        <v>30</v>
      </c>
      <c r="Q4" s="16">
        <f t="shared" ref="Q4" si="3">SUM(B4:M4)/365</f>
        <v>0</v>
      </c>
      <c r="R4" s="16">
        <v>1</v>
      </c>
      <c r="S4" s="28" t="e">
        <f>'Metrics 2021'!B12/SUM(B4:M4)</f>
        <v>#DIV/0!</v>
      </c>
      <c r="T4" s="26" t="s">
        <v>109</v>
      </c>
    </row>
    <row r="5" spans="1:20" x14ac:dyDescent="0.25">
      <c r="A5" s="4" t="s">
        <v>115</v>
      </c>
      <c r="B5" s="2">
        <f>INDEX('Metrics 2021'!$C$3:$AY$13,MATCH($A5,'Metrics 2021'!$A$3:$A$13,0),MATCH(B$1,'Metrics 2021'!$C$2:$AX$2,0))</f>
        <v>0</v>
      </c>
      <c r="C5" s="2">
        <f>INDEX('Metrics 2021'!$C$3:$AY$13,MATCH($A5,'Metrics 2021'!$A$3:$A$13,0),MATCH(C$1,'Metrics 2021'!$C$2:$AX$2,0))</f>
        <v>0</v>
      </c>
      <c r="D5" s="2">
        <f>INDEX('Metrics 2021'!$C$3:$AY$13,MATCH($A5,'Metrics 2021'!$A$3:$A$13,0),MATCH(D$1,'Metrics 2021'!$C$2:$AX$2,0))</f>
        <v>0</v>
      </c>
      <c r="E5" s="2">
        <f>INDEX('Metrics 2021'!$C$3:$AY$13,MATCH($A5,'Metrics 2021'!$A$3:$A$13,0),MATCH(E$1,'Metrics 2021'!$C$2:$AX$2,0))</f>
        <v>0</v>
      </c>
      <c r="F5" s="2">
        <f>INDEX('Metrics 2021'!$C$3:$AY$13,MATCH($A5,'Metrics 2021'!$A$3:$A$13,0),MATCH(F$1,'Metrics 2021'!$C$2:$AX$2,0))</f>
        <v>0</v>
      </c>
      <c r="G5" s="2">
        <f>INDEX('Metrics 2021'!$C$3:$AY$13,MATCH($A5,'Metrics 2021'!$A$3:$A$13,0),MATCH(G$1,'Metrics 2021'!$C$2:$AX$2,0))</f>
        <v>0</v>
      </c>
      <c r="H5" s="2">
        <f>INDEX('Metrics 2021'!$C$3:$AY$13,MATCH($A5,'Metrics 2021'!$A$3:$A$13,0),MATCH(H$1,'Metrics 2021'!$C$2:$AX$2,0))</f>
        <v>0</v>
      </c>
      <c r="I5" s="2">
        <f>INDEX('Metrics 2021'!$C$3:$AY$13,MATCH($A5,'Metrics 2021'!$A$3:$A$13,0),MATCH(I$1,'Metrics 2021'!$C$2:$AX$2,0))</f>
        <v>0</v>
      </c>
      <c r="J5" s="2">
        <f>INDEX('Metrics 2021'!$C$3:$AY$13,MATCH($A5,'Metrics 2021'!$A$3:$A$13,0),MATCH(J$1,'Metrics 2021'!$C$2:$AX$2,0))</f>
        <v>0</v>
      </c>
      <c r="K5" s="2">
        <f>INDEX('Metrics 2021'!$C$3:$AY$13,MATCH($A5,'Metrics 2021'!$A$3:$A$13,0),MATCH(K$1,'Metrics 2021'!$C$2:$AX$2,0))</f>
        <v>0</v>
      </c>
      <c r="L5" s="2">
        <f>INDEX('Metrics 2021'!$C$3:$AY$13,MATCH($A5,'Metrics 2021'!$A$3:$A$13,0),MATCH(L$1,'Metrics 2021'!$C$2:$AX$2,0))</f>
        <v>0</v>
      </c>
      <c r="M5" s="2">
        <f>INDEX('Metrics 2021'!$C$3:$AY$13,MATCH($A5,'Metrics 2021'!$A$3:$A$13,0),MATCH(M$1,'Metrics 2021'!$C$2:$AX$2,0))</f>
        <v>0</v>
      </c>
      <c r="O5" s="15">
        <f t="shared" ref="O5" si="4">SUM(B5:M5)/12</f>
        <v>0</v>
      </c>
      <c r="P5" s="15">
        <v>30</v>
      </c>
      <c r="Q5" s="16">
        <f t="shared" ref="Q5" si="5">SUM(B5:M5)/365</f>
        <v>0</v>
      </c>
      <c r="R5" s="16">
        <v>1</v>
      </c>
      <c r="S5" s="28" t="e">
        <f>'Metrics 2021'!B13/SUM(B5:M5)</f>
        <v>#DIV/0!</v>
      </c>
      <c r="T5" s="26" t="s">
        <v>109</v>
      </c>
    </row>
  </sheetData>
  <pageMargins left="0.7" right="0.7" top="0.75" bottom="0.75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4" id="{C16950D9-B2E8-4511-8ECB-19C66673482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30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O2:O5</xm:sqref>
        </x14:conditionalFormatting>
        <x14:conditionalFormatting xmlns:xm="http://schemas.microsoft.com/office/excel/2006/main">
          <x14:cfRule type="iconSet" priority="26" id="{E1FBB63D-3352-400F-915D-EC6C4760E3A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Q2:Q5</xm:sqref>
        </x14:conditionalFormatting>
        <x14:conditionalFormatting xmlns:xm="http://schemas.microsoft.com/office/excel/2006/main">
          <x14:cfRule type="iconSet" priority="28" id="{DFEFE6EA-C4A5-4690-882F-460575CC028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2"/>
              <x14:cfIcon iconSet="3TrafficLights1" iconId="0"/>
            </x14:iconSet>
          </x14:cfRule>
          <xm:sqref>S2:S5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"/>
  <sheetViews>
    <sheetView workbookViewId="0">
      <pane xSplit="1" topLeftCell="D1" activePane="topRight" state="frozen"/>
      <selection pane="topRight" activeCell="A4" sqref="A4"/>
    </sheetView>
  </sheetViews>
  <sheetFormatPr defaultRowHeight="15" x14ac:dyDescent="0.25"/>
  <cols>
    <col min="1" max="1" width="21.5703125" bestFit="1" customWidth="1"/>
    <col min="2" max="2" width="10" customWidth="1"/>
    <col min="3" max="9" width="10.42578125" customWidth="1"/>
    <col min="10" max="10" width="11.42578125" customWidth="1"/>
    <col min="11" max="11" width="10.42578125" customWidth="1"/>
    <col min="12" max="12" width="11.28515625" customWidth="1"/>
    <col min="13" max="13" width="10.42578125" customWidth="1"/>
    <col min="14" max="14" width="5.28515625" customWidth="1"/>
    <col min="15" max="15" width="10.42578125" customWidth="1"/>
    <col min="16" max="16" width="15.28515625" customWidth="1"/>
    <col min="17" max="17" width="10.42578125" customWidth="1"/>
    <col min="18" max="18" width="16.140625" customWidth="1"/>
    <col min="19" max="19" width="16.140625" bestFit="1" customWidth="1"/>
    <col min="20" max="20" width="15.5703125" customWidth="1"/>
  </cols>
  <sheetData>
    <row r="1" spans="1:20" ht="45" x14ac:dyDescent="0.25">
      <c r="A1" s="6" t="s">
        <v>1</v>
      </c>
      <c r="B1" s="7" t="s">
        <v>59</v>
      </c>
      <c r="C1" s="7" t="s">
        <v>62</v>
      </c>
      <c r="D1" s="7" t="s">
        <v>65</v>
      </c>
      <c r="E1" s="7" t="s">
        <v>68</v>
      </c>
      <c r="F1" s="7" t="s">
        <v>71</v>
      </c>
      <c r="G1" s="7" t="s">
        <v>74</v>
      </c>
      <c r="H1" s="7" t="s">
        <v>77</v>
      </c>
      <c r="I1" s="7" t="s">
        <v>80</v>
      </c>
      <c r="J1" s="7" t="s">
        <v>83</v>
      </c>
      <c r="K1" s="7" t="s">
        <v>86</v>
      </c>
      <c r="L1" s="7" t="s">
        <v>89</v>
      </c>
      <c r="M1" s="7" t="s">
        <v>92</v>
      </c>
      <c r="N1" s="10"/>
      <c r="O1" s="14" t="s">
        <v>97</v>
      </c>
      <c r="P1" s="22" t="s">
        <v>99</v>
      </c>
      <c r="Q1" s="9" t="s">
        <v>98</v>
      </c>
      <c r="R1" s="19" t="s">
        <v>100</v>
      </c>
      <c r="S1" s="12" t="s">
        <v>96</v>
      </c>
      <c r="T1" s="25" t="s">
        <v>101</v>
      </c>
    </row>
    <row r="2" spans="1:20" x14ac:dyDescent="0.25">
      <c r="A2" s="2" t="s">
        <v>3</v>
      </c>
      <c r="B2" s="2">
        <f>INDEX('Metrics 2021'!$C$3:$AY$12,MATCH($A2,'Metrics 2021'!$A$3:$A$11,0),MATCH(B$1,'Metrics 2021'!$C$2:$AX$2,0))</f>
        <v>0</v>
      </c>
      <c r="C2" s="2">
        <f>INDEX('Metrics 2021'!$C$3:$AY$12,MATCH($A2,'Metrics 2021'!$A$3:$A$11,0),MATCH(C$1,'Metrics 2021'!$C$2:$AX$2,0))</f>
        <v>0</v>
      </c>
      <c r="D2" s="2">
        <f>INDEX('Metrics 2021'!$C$3:$AY$12,MATCH($A2,'Metrics 2021'!$A$3:$A$11,0),MATCH(D$1,'Metrics 2021'!$C$2:$AX$2,0))</f>
        <v>0</v>
      </c>
      <c r="E2" s="2">
        <f>INDEX('Metrics 2021'!$C$3:$AY$12,MATCH($A2,'Metrics 2021'!$A$3:$A$11,0),MATCH(E$1,'Metrics 2021'!$C$2:$AX$2,0))</f>
        <v>0</v>
      </c>
      <c r="F2" s="2">
        <f>INDEX('Metrics 2021'!$C$3:$AY$12,MATCH($A2,'Metrics 2021'!$A$3:$A$11,0),MATCH(F$1,'Metrics 2021'!$C$2:$AX$2,0))</f>
        <v>0</v>
      </c>
      <c r="G2" s="2">
        <f>INDEX('Metrics 2021'!$C$3:$AY$12,MATCH($A2,'Metrics 2021'!$A$3:$A$11,0),MATCH(G$1,'Metrics 2021'!$C$2:$AX$2,0))</f>
        <v>0</v>
      </c>
      <c r="H2" s="2">
        <f>INDEX('Metrics 2021'!$C$3:$AY$12,MATCH($A2,'Metrics 2021'!$A$3:$A$11,0),MATCH(H$1,'Metrics 2021'!$C$2:$AX$2,0))</f>
        <v>0</v>
      </c>
      <c r="I2" s="2">
        <f>INDEX('Metrics 2021'!$C$3:$AY$12,MATCH($A2,'Metrics 2021'!$A$3:$A$11,0),MATCH(I$1,'Metrics 2021'!$C$2:$AX$2,0))</f>
        <v>0</v>
      </c>
      <c r="J2" s="2">
        <f>INDEX('Metrics 2021'!$C$3:$AY$12,MATCH($A2,'Metrics 2021'!$A$3:$A$11,0),MATCH(J$1,'Metrics 2021'!$C$2:$AX$2,0))</f>
        <v>0</v>
      </c>
      <c r="K2" s="2">
        <f>INDEX('Metrics 2021'!$C$3:$AY$12,MATCH($A2,'Metrics 2021'!$A$3:$A$11,0),MATCH(K$1,'Metrics 2021'!$C$2:$AX$2,0))</f>
        <v>0</v>
      </c>
      <c r="L2" s="2">
        <f>INDEX('Metrics 2021'!$C$3:$AY$12,MATCH($A2,'Metrics 2021'!$A$3:$A$11,0),MATCH(L$1,'Metrics 2021'!$C$2:$AX$2,0))</f>
        <v>0</v>
      </c>
      <c r="M2" s="2">
        <f>INDEX('Metrics 2021'!$C$3:$AY$12,MATCH($A2,'Metrics 2021'!$A$3:$A$11,0),MATCH(M$1,'Metrics 2021'!$C$2:$AX$2,0))</f>
        <v>0</v>
      </c>
      <c r="N2" s="11"/>
      <c r="O2" s="15">
        <f>SUM(B2:M2)/12</f>
        <v>0</v>
      </c>
      <c r="P2" s="23">
        <v>30</v>
      </c>
      <c r="Q2" s="16">
        <f>SUM(B2:M2)/365</f>
        <v>0</v>
      </c>
      <c r="R2" s="24">
        <v>1</v>
      </c>
      <c r="S2" s="13" t="e">
        <f>'Metrics 2021'!B4/SUM($B2:$M2)</f>
        <v>#DIV/0!</v>
      </c>
      <c r="T2" s="26" t="s">
        <v>107</v>
      </c>
    </row>
    <row r="3" spans="1:20" x14ac:dyDescent="0.25">
      <c r="A3" s="2" t="s">
        <v>4</v>
      </c>
      <c r="B3" s="2">
        <f>INDEX('Metrics 2021'!$C$3:$AY$12,MATCH($A3,'Metrics 2021'!$A$3:$A$11,0),MATCH(B$1,'Metrics 2021'!$C$2:$AX$2,0))</f>
        <v>0</v>
      </c>
      <c r="C3" s="2">
        <f>INDEX('Metrics 2021'!$C$3:$AY$12,MATCH($A3,'Metrics 2021'!$A$3:$A$11,0),MATCH(C$1,'Metrics 2021'!$C$2:$AX$2,0))</f>
        <v>0</v>
      </c>
      <c r="D3" s="2">
        <f>INDEX('Metrics 2021'!$C$3:$AY$12,MATCH($A3,'Metrics 2021'!$A$3:$A$11,0),MATCH(D$1,'Metrics 2021'!$C$2:$AX$2,0))</f>
        <v>0</v>
      </c>
      <c r="E3" s="2">
        <f>INDEX('Metrics 2021'!$C$3:$AY$12,MATCH($A3,'Metrics 2021'!$A$3:$A$11,0),MATCH(E$1,'Metrics 2021'!$C$2:$AX$2,0))</f>
        <v>0</v>
      </c>
      <c r="F3" s="2">
        <f>INDEX('Metrics 2021'!$C$3:$AY$12,MATCH($A3,'Metrics 2021'!$A$3:$A$11,0),MATCH(F$1,'Metrics 2021'!$C$2:$AX$2,0))</f>
        <v>0</v>
      </c>
      <c r="G3" s="2">
        <f>INDEX('Metrics 2021'!$C$3:$AY$12,MATCH($A3,'Metrics 2021'!$A$3:$A$11,0),MATCH(G$1,'Metrics 2021'!$C$2:$AX$2,0))</f>
        <v>0</v>
      </c>
      <c r="H3" s="2">
        <f>INDEX('Metrics 2021'!$C$3:$AY$12,MATCH($A3,'Metrics 2021'!$A$3:$A$11,0),MATCH(H$1,'Metrics 2021'!$C$2:$AX$2,0))</f>
        <v>0</v>
      </c>
      <c r="I3" s="2">
        <f>INDEX('Metrics 2021'!$C$3:$AY$12,MATCH($A3,'Metrics 2021'!$A$3:$A$11,0),MATCH(I$1,'Metrics 2021'!$C$2:$AX$2,0))</f>
        <v>0</v>
      </c>
      <c r="J3" s="2">
        <f>INDEX('Metrics 2021'!$C$3:$AY$12,MATCH($A3,'Metrics 2021'!$A$3:$A$11,0),MATCH(J$1,'Metrics 2021'!$C$2:$AX$2,0))</f>
        <v>0</v>
      </c>
      <c r="K3" s="2">
        <f>INDEX('Metrics 2021'!$C$3:$AY$12,MATCH($A3,'Metrics 2021'!$A$3:$A$11,0),MATCH(K$1,'Metrics 2021'!$C$2:$AX$2,0))</f>
        <v>0</v>
      </c>
      <c r="L3" s="2">
        <f>INDEX('Metrics 2021'!$C$3:$AY$12,MATCH($A3,'Metrics 2021'!$A$3:$A$11,0),MATCH(L$1,'Metrics 2021'!$C$2:$AX$2,0))</f>
        <v>0</v>
      </c>
      <c r="M3" s="2">
        <f>INDEX('Metrics 2021'!$C$3:$AY$12,MATCH($A3,'Metrics 2021'!$A$3:$A$11,0),MATCH(M$1,'Metrics 2021'!$C$2:$AX$2,0))</f>
        <v>0</v>
      </c>
      <c r="N3" s="11"/>
      <c r="O3" s="15">
        <f t="shared" ref="O3:O4" si="0">SUM(B3:M3)/12</f>
        <v>0</v>
      </c>
      <c r="P3" s="23">
        <v>300</v>
      </c>
      <c r="Q3" s="16">
        <f t="shared" ref="Q3:Q4" si="1">SUM(B3:M3)/365</f>
        <v>0</v>
      </c>
      <c r="R3" s="24">
        <v>10</v>
      </c>
      <c r="S3" s="13" t="e">
        <f>'Metrics 2021'!B5/SUM($B3:$M3)</f>
        <v>#DIV/0!</v>
      </c>
      <c r="T3" s="26" t="s">
        <v>108</v>
      </c>
    </row>
    <row r="4" spans="1:20" x14ac:dyDescent="0.25">
      <c r="A4" s="4" t="s">
        <v>131</v>
      </c>
      <c r="B4" s="2">
        <f>INDEX('Metrics 2021'!$C$3:$AY$12,MATCH($A4,'Metrics 2021'!$A$3:$A$11,0),MATCH(B$1,'Metrics 2021'!$C$2:$AX$2,0))</f>
        <v>0</v>
      </c>
      <c r="C4" s="2">
        <f>INDEX('Metrics 2021'!$C$3:$AY$12,MATCH($A4,'Metrics 2021'!$A$3:$A$11,0),MATCH(C$1,'Metrics 2021'!$C$2:$AX$2,0))</f>
        <v>0</v>
      </c>
      <c r="D4" s="2">
        <f>INDEX('Metrics 2021'!$C$3:$AY$12,MATCH($A4,'Metrics 2021'!$A$3:$A$11,0),MATCH(D$1,'Metrics 2021'!$C$2:$AX$2,0))</f>
        <v>0</v>
      </c>
      <c r="E4" s="2">
        <f>INDEX('Metrics 2021'!$C$3:$AY$12,MATCH($A4,'Metrics 2021'!$A$3:$A$11,0),MATCH(E$1,'Metrics 2021'!$C$2:$AX$2,0))</f>
        <v>0</v>
      </c>
      <c r="F4" s="2">
        <f>INDEX('Metrics 2021'!$C$3:$AY$12,MATCH($A4,'Metrics 2021'!$A$3:$A$11,0),MATCH(F$1,'Metrics 2021'!$C$2:$AX$2,0))</f>
        <v>0</v>
      </c>
      <c r="G4" s="2">
        <f>INDEX('Metrics 2021'!$C$3:$AY$12,MATCH($A4,'Metrics 2021'!$A$3:$A$11,0),MATCH(G$1,'Metrics 2021'!$C$2:$AX$2,0))</f>
        <v>0</v>
      </c>
      <c r="H4" s="2">
        <f>INDEX('Metrics 2021'!$C$3:$AY$12,MATCH($A4,'Metrics 2021'!$A$3:$A$11,0),MATCH(H$1,'Metrics 2021'!$C$2:$AX$2,0))</f>
        <v>0</v>
      </c>
      <c r="I4" s="2">
        <f>INDEX('Metrics 2021'!$C$3:$AY$12,MATCH($A4,'Metrics 2021'!$A$3:$A$11,0),MATCH(I$1,'Metrics 2021'!$C$2:$AX$2,0))</f>
        <v>0</v>
      </c>
      <c r="J4" s="2">
        <f>INDEX('Metrics 2021'!$C$3:$AY$12,MATCH($A4,'Metrics 2021'!$A$3:$A$11,0),MATCH(J$1,'Metrics 2021'!$C$2:$AX$2,0))</f>
        <v>0</v>
      </c>
      <c r="K4" s="2">
        <f>INDEX('Metrics 2021'!$C$3:$AY$12,MATCH($A4,'Metrics 2021'!$A$3:$A$11,0),MATCH(K$1,'Metrics 2021'!$C$2:$AX$2,0))</f>
        <v>0</v>
      </c>
      <c r="L4" s="2">
        <f>INDEX('Metrics 2021'!$C$3:$AY$12,MATCH($A4,'Metrics 2021'!$A$3:$A$11,0),MATCH(L$1,'Metrics 2021'!$C$2:$AX$2,0))</f>
        <v>0</v>
      </c>
      <c r="M4" s="2">
        <f>INDEX('Metrics 2021'!$C$3:$AY$12,MATCH($A4,'Metrics 2021'!$A$3:$A$11,0),MATCH(M$1,'Metrics 2021'!$C$2:$AX$2,0))</f>
        <v>0</v>
      </c>
      <c r="N4" s="11"/>
      <c r="O4" s="15">
        <f t="shared" si="0"/>
        <v>0</v>
      </c>
      <c r="P4" s="23">
        <v>300</v>
      </c>
      <c r="Q4" s="16">
        <f t="shared" si="1"/>
        <v>0</v>
      </c>
      <c r="R4" s="24">
        <v>10</v>
      </c>
      <c r="S4" s="13" t="e">
        <f>'Metrics 2021'!B11/SUM($B4:$M4)</f>
        <v>#DIV/0!</v>
      </c>
      <c r="T4" s="26" t="s">
        <v>108</v>
      </c>
    </row>
  </sheetData>
  <pageMargins left="0.7" right="0.7" top="0.75" bottom="0.75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4" id="{4F217492-1EDB-4ADA-81FB-9F8C7B437C1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300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O2:O4</xm:sqref>
        </x14:conditionalFormatting>
        <x14:conditionalFormatting xmlns:xm="http://schemas.microsoft.com/office/excel/2006/main">
          <x14:cfRule type="iconSet" priority="3" id="{8AA0A607-785B-4019-961E-D131E53FB10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10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Q2:Q4</xm:sqref>
        </x14:conditionalFormatting>
        <x14:conditionalFormatting xmlns:xm="http://schemas.microsoft.com/office/excel/2006/main">
          <x14:cfRule type="iconSet" priority="1" id="{2EE4282F-0E93-41CD-AF0F-F6262E84403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5</xm:f>
              </x14:cfvo>
              <x14:cfIcon iconSet="3TrafficLights1" iconId="0"/>
              <x14:cfIcon iconSet="3TrafficLights1" iconId="2"/>
              <x14:cfIcon iconSet="3TrafficLights1" iconId="0"/>
            </x14:iconSet>
          </x14:cfRule>
          <xm:sqref>S2:S4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14"/>
  <sheetViews>
    <sheetView workbookViewId="0">
      <pane xSplit="1" topLeftCell="AP1" activePane="topRight" state="frozen"/>
      <selection pane="topRight" activeCell="B4" sqref="B4"/>
    </sheetView>
  </sheetViews>
  <sheetFormatPr defaultRowHeight="15" x14ac:dyDescent="0.25"/>
  <cols>
    <col min="1" max="1" width="21.5703125" bestFit="1" customWidth="1"/>
    <col min="2" max="4" width="15.85546875" customWidth="1"/>
    <col min="5" max="49" width="16" customWidth="1"/>
  </cols>
  <sheetData>
    <row r="1" spans="1:49" x14ac:dyDescent="0.25">
      <c r="B1" s="36" t="s">
        <v>30</v>
      </c>
      <c r="C1" s="37"/>
      <c r="D1" s="37"/>
      <c r="E1" s="38"/>
      <c r="F1" s="36" t="s">
        <v>44</v>
      </c>
      <c r="G1" s="37"/>
      <c r="H1" s="37"/>
      <c r="I1" s="38"/>
      <c r="J1" s="36" t="s">
        <v>43</v>
      </c>
      <c r="K1" s="37"/>
      <c r="L1" s="37"/>
      <c r="M1" s="38"/>
      <c r="N1" s="36" t="s">
        <v>42</v>
      </c>
      <c r="O1" s="37"/>
      <c r="P1" s="37"/>
      <c r="Q1" s="38"/>
      <c r="R1" s="36" t="s">
        <v>41</v>
      </c>
      <c r="S1" s="37"/>
      <c r="T1" s="37"/>
      <c r="U1" s="38"/>
      <c r="V1" s="36" t="s">
        <v>40</v>
      </c>
      <c r="W1" s="37"/>
      <c r="X1" s="37"/>
      <c r="Y1" s="38"/>
      <c r="Z1" s="36" t="s">
        <v>39</v>
      </c>
      <c r="AA1" s="37"/>
      <c r="AB1" s="37"/>
      <c r="AC1" s="38"/>
      <c r="AD1" s="36" t="s">
        <v>38</v>
      </c>
      <c r="AE1" s="37"/>
      <c r="AF1" s="37"/>
      <c r="AG1" s="38"/>
      <c r="AH1" s="36" t="s">
        <v>37</v>
      </c>
      <c r="AI1" s="37"/>
      <c r="AJ1" s="37"/>
      <c r="AK1" s="38"/>
      <c r="AL1" s="36" t="s">
        <v>36</v>
      </c>
      <c r="AM1" s="37"/>
      <c r="AN1" s="37"/>
      <c r="AO1" s="38"/>
      <c r="AP1" s="36" t="s">
        <v>35</v>
      </c>
      <c r="AQ1" s="37"/>
      <c r="AR1" s="37"/>
      <c r="AS1" s="38"/>
      <c r="AT1" s="36" t="s">
        <v>34</v>
      </c>
      <c r="AU1" s="37"/>
      <c r="AV1" s="37"/>
      <c r="AW1" s="38"/>
    </row>
    <row r="2" spans="1:49" s="8" customFormat="1" ht="45" x14ac:dyDescent="0.25">
      <c r="A2" s="6" t="s">
        <v>1</v>
      </c>
      <c r="B2" s="6" t="s">
        <v>29</v>
      </c>
      <c r="C2" s="6" t="s">
        <v>31</v>
      </c>
      <c r="D2" s="6" t="s">
        <v>32</v>
      </c>
      <c r="E2" s="7" t="s">
        <v>33</v>
      </c>
      <c r="F2" s="6" t="s">
        <v>29</v>
      </c>
      <c r="G2" s="6" t="s">
        <v>31</v>
      </c>
      <c r="H2" s="6" t="s">
        <v>32</v>
      </c>
      <c r="I2" s="7" t="s">
        <v>33</v>
      </c>
      <c r="J2" s="6" t="s">
        <v>29</v>
      </c>
      <c r="K2" s="6" t="s">
        <v>31</v>
      </c>
      <c r="L2" s="6" t="s">
        <v>32</v>
      </c>
      <c r="M2" s="7" t="s">
        <v>33</v>
      </c>
      <c r="N2" s="6" t="s">
        <v>29</v>
      </c>
      <c r="O2" s="6" t="s">
        <v>31</v>
      </c>
      <c r="P2" s="6" t="s">
        <v>32</v>
      </c>
      <c r="Q2" s="7" t="s">
        <v>33</v>
      </c>
      <c r="R2" s="6" t="s">
        <v>29</v>
      </c>
      <c r="S2" s="6" t="s">
        <v>31</v>
      </c>
      <c r="T2" s="6" t="s">
        <v>32</v>
      </c>
      <c r="U2" s="7" t="s">
        <v>33</v>
      </c>
      <c r="V2" s="6" t="s">
        <v>29</v>
      </c>
      <c r="W2" s="6" t="s">
        <v>31</v>
      </c>
      <c r="X2" s="6" t="s">
        <v>32</v>
      </c>
      <c r="Y2" s="7" t="s">
        <v>33</v>
      </c>
      <c r="Z2" s="6" t="s">
        <v>29</v>
      </c>
      <c r="AA2" s="6" t="s">
        <v>31</v>
      </c>
      <c r="AB2" s="6" t="s">
        <v>32</v>
      </c>
      <c r="AC2" s="7" t="s">
        <v>33</v>
      </c>
      <c r="AD2" s="6" t="s">
        <v>29</v>
      </c>
      <c r="AE2" s="6" t="s">
        <v>31</v>
      </c>
      <c r="AF2" s="6" t="s">
        <v>32</v>
      </c>
      <c r="AG2" s="7" t="s">
        <v>33</v>
      </c>
      <c r="AH2" s="6" t="s">
        <v>29</v>
      </c>
      <c r="AI2" s="6" t="s">
        <v>31</v>
      </c>
      <c r="AJ2" s="6" t="s">
        <v>32</v>
      </c>
      <c r="AK2" s="7" t="s">
        <v>33</v>
      </c>
      <c r="AL2" s="6" t="s">
        <v>29</v>
      </c>
      <c r="AM2" s="6" t="s">
        <v>31</v>
      </c>
      <c r="AN2" s="6" t="s">
        <v>32</v>
      </c>
      <c r="AO2" s="7" t="s">
        <v>33</v>
      </c>
      <c r="AP2" s="6" t="s">
        <v>29</v>
      </c>
      <c r="AQ2" s="6" t="s">
        <v>31</v>
      </c>
      <c r="AR2" s="6" t="s">
        <v>32</v>
      </c>
      <c r="AS2" s="7" t="s">
        <v>33</v>
      </c>
      <c r="AT2" s="6" t="s">
        <v>29</v>
      </c>
      <c r="AU2" s="6" t="s">
        <v>31</v>
      </c>
      <c r="AV2" s="6" t="s">
        <v>32</v>
      </c>
      <c r="AW2" s="7" t="s">
        <v>33</v>
      </c>
    </row>
    <row r="3" spans="1:49" x14ac:dyDescent="0.25">
      <c r="A3" s="2" t="s">
        <v>2</v>
      </c>
      <c r="B3" s="2"/>
      <c r="C3" s="2"/>
      <c r="D3" s="5"/>
      <c r="E3" s="5"/>
      <c r="F3" s="2"/>
      <c r="G3" s="2"/>
      <c r="H3" s="5"/>
      <c r="I3" s="5"/>
      <c r="J3" s="2"/>
      <c r="K3" s="2"/>
      <c r="L3" s="5"/>
      <c r="M3" s="5"/>
      <c r="N3" s="2"/>
      <c r="O3" s="2"/>
      <c r="P3" s="5"/>
      <c r="Q3" s="5"/>
      <c r="R3" s="2"/>
      <c r="S3" s="2"/>
      <c r="T3" s="5"/>
      <c r="U3" s="5"/>
      <c r="V3" s="2"/>
      <c r="W3" s="2"/>
      <c r="X3" s="5"/>
      <c r="Y3" s="5"/>
      <c r="Z3" s="2"/>
      <c r="AA3" s="2"/>
      <c r="AB3" s="5"/>
      <c r="AC3" s="5"/>
      <c r="AD3" s="2"/>
      <c r="AE3" s="2"/>
      <c r="AF3" s="5"/>
      <c r="AG3" s="5"/>
      <c r="AH3" s="2"/>
      <c r="AI3" s="2"/>
      <c r="AJ3" s="5"/>
      <c r="AK3" s="5"/>
      <c r="AL3" s="2"/>
      <c r="AM3" s="2"/>
      <c r="AN3" s="5"/>
      <c r="AO3" s="5"/>
      <c r="AP3" s="2"/>
      <c r="AQ3" s="2"/>
      <c r="AR3" s="5"/>
      <c r="AS3" s="5"/>
      <c r="AT3" s="2"/>
      <c r="AU3" s="2"/>
      <c r="AV3" s="5"/>
      <c r="AW3" s="5"/>
    </row>
    <row r="4" spans="1:49" x14ac:dyDescent="0.25">
      <c r="A4" s="2" t="s">
        <v>3</v>
      </c>
      <c r="B4" s="5"/>
      <c r="C4" s="5"/>
      <c r="D4" s="5"/>
      <c r="E4" s="2"/>
      <c r="F4" s="5"/>
      <c r="G4" s="5"/>
      <c r="H4" s="5"/>
      <c r="I4" s="2"/>
      <c r="J4" s="5"/>
      <c r="K4" s="5"/>
      <c r="L4" s="5"/>
      <c r="M4" s="2"/>
      <c r="N4" s="5"/>
      <c r="O4" s="5"/>
      <c r="P4" s="5"/>
      <c r="Q4" s="2"/>
      <c r="R4" s="5"/>
      <c r="S4" s="5"/>
      <c r="T4" s="5"/>
      <c r="U4" s="2"/>
      <c r="V4" s="5"/>
      <c r="W4" s="5"/>
      <c r="X4" s="5"/>
      <c r="Y4" s="2"/>
      <c r="Z4" s="5"/>
      <c r="AA4" s="5"/>
      <c r="AB4" s="5"/>
      <c r="AC4" s="2"/>
      <c r="AD4" s="5"/>
      <c r="AE4" s="5"/>
      <c r="AF4" s="5"/>
      <c r="AG4" s="2"/>
      <c r="AH4" s="5"/>
      <c r="AI4" s="5"/>
      <c r="AJ4" s="5"/>
      <c r="AK4" s="2"/>
      <c r="AL4" s="5"/>
      <c r="AM4" s="5"/>
      <c r="AN4" s="5"/>
      <c r="AO4" s="2"/>
      <c r="AP4" s="5"/>
      <c r="AQ4" s="5"/>
      <c r="AR4" s="5"/>
      <c r="AS4" s="2"/>
      <c r="AT4" s="5"/>
      <c r="AU4" s="5"/>
      <c r="AV4" s="5"/>
      <c r="AW4" s="2"/>
    </row>
    <row r="5" spans="1:49" x14ac:dyDescent="0.25">
      <c r="A5" s="2" t="s">
        <v>4</v>
      </c>
      <c r="B5" s="5"/>
      <c r="C5" s="5"/>
      <c r="D5" s="5"/>
      <c r="E5" s="2"/>
      <c r="F5" s="5"/>
      <c r="G5" s="5"/>
      <c r="H5" s="5"/>
      <c r="I5" s="2"/>
      <c r="J5" s="5"/>
      <c r="K5" s="5"/>
      <c r="L5" s="5"/>
      <c r="M5" s="2"/>
      <c r="N5" s="5"/>
      <c r="O5" s="5"/>
      <c r="P5" s="5"/>
      <c r="Q5" s="2"/>
      <c r="R5" s="5"/>
      <c r="S5" s="5"/>
      <c r="T5" s="5"/>
      <c r="U5" s="2"/>
      <c r="V5" s="5"/>
      <c r="W5" s="5"/>
      <c r="X5" s="5"/>
      <c r="Y5" s="2"/>
      <c r="Z5" s="5"/>
      <c r="AA5" s="5"/>
      <c r="AB5" s="5"/>
      <c r="AC5" s="2"/>
      <c r="AD5" s="5"/>
      <c r="AE5" s="5"/>
      <c r="AF5" s="5"/>
      <c r="AG5" s="2"/>
      <c r="AH5" s="5"/>
      <c r="AI5" s="5"/>
      <c r="AJ5" s="5"/>
      <c r="AK5" s="2"/>
      <c r="AL5" s="5"/>
      <c r="AM5" s="5"/>
      <c r="AN5" s="5"/>
      <c r="AO5" s="2"/>
      <c r="AP5" s="5"/>
      <c r="AQ5" s="5"/>
      <c r="AR5" s="5"/>
      <c r="AS5" s="2"/>
      <c r="AT5" s="5"/>
      <c r="AU5" s="5"/>
      <c r="AV5" s="5"/>
      <c r="AW5" s="2"/>
    </row>
    <row r="6" spans="1:49" x14ac:dyDescent="0.25">
      <c r="A6" s="2" t="s">
        <v>5</v>
      </c>
      <c r="B6" s="2"/>
      <c r="C6" s="2"/>
      <c r="D6" s="5"/>
      <c r="E6" s="5"/>
      <c r="F6" s="2"/>
      <c r="G6" s="2"/>
      <c r="H6" s="5"/>
      <c r="I6" s="5"/>
      <c r="J6" s="2"/>
      <c r="K6" s="2"/>
      <c r="L6" s="5"/>
      <c r="M6" s="5"/>
      <c r="N6" s="2"/>
      <c r="O6" s="2"/>
      <c r="P6" s="5"/>
      <c r="Q6" s="5"/>
      <c r="R6" s="2"/>
      <c r="S6" s="2"/>
      <c r="T6" s="5"/>
      <c r="U6" s="5"/>
      <c r="V6" s="2"/>
      <c r="W6" s="2"/>
      <c r="X6" s="5"/>
      <c r="Y6" s="5"/>
      <c r="Z6" s="2"/>
      <c r="AA6" s="2"/>
      <c r="AB6" s="5"/>
      <c r="AC6" s="5"/>
      <c r="AD6" s="2"/>
      <c r="AE6" s="2"/>
      <c r="AF6" s="5"/>
      <c r="AG6" s="5"/>
      <c r="AH6" s="2"/>
      <c r="AI6" s="2"/>
      <c r="AJ6" s="5"/>
      <c r="AK6" s="5"/>
      <c r="AL6" s="2"/>
      <c r="AM6" s="2"/>
      <c r="AN6" s="5"/>
      <c r="AO6" s="5"/>
      <c r="AP6" s="2"/>
      <c r="AQ6" s="2"/>
      <c r="AR6" s="5"/>
      <c r="AS6" s="5"/>
      <c r="AT6" s="2"/>
      <c r="AU6" s="2"/>
      <c r="AV6" s="5"/>
      <c r="AW6" s="5"/>
    </row>
    <row r="7" spans="1:49" x14ac:dyDescent="0.25">
      <c r="A7" s="2" t="s">
        <v>6</v>
      </c>
      <c r="B7" s="2"/>
      <c r="C7" s="2"/>
      <c r="D7" s="2"/>
      <c r="E7" s="5"/>
      <c r="F7" s="2"/>
      <c r="G7" s="2"/>
      <c r="H7" s="2"/>
      <c r="I7" s="5"/>
      <c r="J7" s="2"/>
      <c r="K7" s="2"/>
      <c r="L7" s="2"/>
      <c r="M7" s="5"/>
      <c r="N7" s="2"/>
      <c r="O7" s="2"/>
      <c r="P7" s="2"/>
      <c r="Q7" s="5"/>
      <c r="R7" s="2"/>
      <c r="S7" s="2"/>
      <c r="T7" s="2"/>
      <c r="U7" s="5"/>
      <c r="V7" s="2"/>
      <c r="W7" s="2"/>
      <c r="X7" s="2"/>
      <c r="Y7" s="5"/>
      <c r="Z7" s="2"/>
      <c r="AA7" s="2"/>
      <c r="AB7" s="2"/>
      <c r="AC7" s="5"/>
      <c r="AD7" s="2"/>
      <c r="AE7" s="2"/>
      <c r="AF7" s="2"/>
      <c r="AG7" s="5"/>
      <c r="AH7" s="2"/>
      <c r="AI7" s="2"/>
      <c r="AJ7" s="2"/>
      <c r="AK7" s="5"/>
      <c r="AL7" s="2"/>
      <c r="AM7" s="2"/>
      <c r="AN7" s="2"/>
      <c r="AO7" s="5"/>
      <c r="AP7" s="2"/>
      <c r="AQ7" s="2"/>
      <c r="AR7" s="2"/>
      <c r="AS7" s="5"/>
      <c r="AT7" s="2"/>
      <c r="AU7" s="2"/>
      <c r="AV7" s="2"/>
      <c r="AW7" s="5"/>
    </row>
    <row r="8" spans="1:49" x14ac:dyDescent="0.25">
      <c r="A8" s="2" t="s">
        <v>7</v>
      </c>
      <c r="B8" s="5"/>
      <c r="C8" s="2"/>
      <c r="D8" s="2"/>
      <c r="E8" s="5"/>
      <c r="F8" s="5"/>
      <c r="G8" s="2"/>
      <c r="H8" s="2"/>
      <c r="I8" s="5"/>
      <c r="J8" s="5"/>
      <c r="K8" s="2"/>
      <c r="L8" s="2"/>
      <c r="M8" s="5"/>
      <c r="N8" s="5"/>
      <c r="O8" s="2"/>
      <c r="P8" s="2"/>
      <c r="Q8" s="5"/>
      <c r="R8" s="5"/>
      <c r="S8" s="2"/>
      <c r="T8" s="2"/>
      <c r="U8" s="5"/>
      <c r="V8" s="5"/>
      <c r="W8" s="2"/>
      <c r="X8" s="2"/>
      <c r="Y8" s="5"/>
      <c r="Z8" s="5"/>
      <c r="AA8" s="2"/>
      <c r="AB8" s="2"/>
      <c r="AC8" s="5"/>
      <c r="AD8" s="5"/>
      <c r="AE8" s="2"/>
      <c r="AF8" s="2"/>
      <c r="AG8" s="5"/>
      <c r="AH8" s="5"/>
      <c r="AI8" s="2"/>
      <c r="AJ8" s="2"/>
      <c r="AK8" s="5"/>
      <c r="AL8" s="5"/>
      <c r="AM8" s="2"/>
      <c r="AN8" s="2"/>
      <c r="AO8" s="5"/>
      <c r="AP8" s="5"/>
      <c r="AQ8" s="2"/>
      <c r="AR8" s="2"/>
      <c r="AS8" s="5"/>
      <c r="AT8" s="5"/>
      <c r="AU8" s="2"/>
      <c r="AV8" s="2"/>
      <c r="AW8" s="5"/>
    </row>
    <row r="9" spans="1:49" x14ac:dyDescent="0.25">
      <c r="A9" s="2" t="s">
        <v>15</v>
      </c>
      <c r="B9" s="5"/>
      <c r="C9" s="2"/>
      <c r="D9" s="5"/>
      <c r="E9" s="5"/>
      <c r="F9" s="5"/>
      <c r="G9" s="2"/>
      <c r="H9" s="5"/>
      <c r="I9" s="5"/>
      <c r="J9" s="5"/>
      <c r="K9" s="2"/>
      <c r="L9" s="5"/>
      <c r="M9" s="5"/>
      <c r="N9" s="5"/>
      <c r="O9" s="2"/>
      <c r="P9" s="5"/>
      <c r="Q9" s="5"/>
      <c r="R9" s="5"/>
      <c r="S9" s="2"/>
      <c r="T9" s="5"/>
      <c r="U9" s="5"/>
      <c r="V9" s="5"/>
      <c r="W9" s="2"/>
      <c r="X9" s="5"/>
      <c r="Y9" s="5"/>
      <c r="Z9" s="5"/>
      <c r="AA9" s="2"/>
      <c r="AB9" s="5"/>
      <c r="AC9" s="5"/>
      <c r="AD9" s="5"/>
      <c r="AE9" s="2"/>
      <c r="AF9" s="5"/>
      <c r="AG9" s="5"/>
      <c r="AH9" s="5"/>
      <c r="AI9" s="2"/>
      <c r="AJ9" s="5"/>
      <c r="AK9" s="5"/>
      <c r="AL9" s="5"/>
      <c r="AM9" s="2"/>
      <c r="AN9" s="5"/>
      <c r="AO9" s="5"/>
      <c r="AP9" s="5"/>
      <c r="AQ9" s="2"/>
      <c r="AR9" s="5"/>
      <c r="AS9" s="5"/>
      <c r="AT9" s="5"/>
      <c r="AU9" s="2"/>
      <c r="AV9" s="5"/>
      <c r="AW9" s="5"/>
    </row>
    <row r="10" spans="1:49" x14ac:dyDescent="0.25">
      <c r="A10" s="2" t="s">
        <v>17</v>
      </c>
      <c r="B10" s="5"/>
      <c r="C10" s="5"/>
      <c r="D10" s="2"/>
      <c r="E10" s="5"/>
      <c r="F10" s="5"/>
      <c r="G10" s="5"/>
      <c r="H10" s="2"/>
      <c r="I10" s="5"/>
      <c r="J10" s="5"/>
      <c r="K10" s="5"/>
      <c r="L10" s="2"/>
      <c r="M10" s="5"/>
      <c r="N10" s="5"/>
      <c r="O10" s="5"/>
      <c r="P10" s="2"/>
      <c r="Q10" s="5"/>
      <c r="R10" s="5"/>
      <c r="S10" s="5"/>
      <c r="T10" s="2"/>
      <c r="U10" s="5"/>
      <c r="V10" s="5"/>
      <c r="W10" s="5"/>
      <c r="X10" s="2"/>
      <c r="Y10" s="5"/>
      <c r="Z10" s="5"/>
      <c r="AA10" s="5"/>
      <c r="AB10" s="2"/>
      <c r="AC10" s="5"/>
      <c r="AD10" s="5"/>
      <c r="AE10" s="5"/>
      <c r="AF10" s="2"/>
      <c r="AG10" s="5"/>
      <c r="AH10" s="5"/>
      <c r="AI10" s="5"/>
      <c r="AJ10" s="2"/>
      <c r="AK10" s="5"/>
      <c r="AL10" s="5"/>
      <c r="AM10" s="5"/>
      <c r="AN10" s="2"/>
      <c r="AO10" s="5"/>
      <c r="AP10" s="5"/>
      <c r="AQ10" s="5"/>
      <c r="AR10" s="2"/>
      <c r="AS10" s="5"/>
      <c r="AT10" s="5"/>
      <c r="AU10" s="5"/>
      <c r="AV10" s="2"/>
      <c r="AW10" s="5"/>
    </row>
    <row r="11" spans="1:49" x14ac:dyDescent="0.25">
      <c r="A11" s="4" t="s">
        <v>18</v>
      </c>
      <c r="B11" s="5"/>
      <c r="C11" s="2"/>
      <c r="D11" s="5"/>
      <c r="E11" s="5"/>
      <c r="F11" s="5"/>
      <c r="G11" s="2"/>
      <c r="H11" s="5"/>
      <c r="I11" s="5"/>
      <c r="J11" s="5"/>
      <c r="K11" s="2"/>
      <c r="L11" s="5"/>
      <c r="M11" s="5"/>
      <c r="N11" s="5"/>
      <c r="O11" s="2"/>
      <c r="P11" s="5"/>
      <c r="Q11" s="5"/>
      <c r="R11" s="5"/>
      <c r="S11" s="2"/>
      <c r="T11" s="5"/>
      <c r="U11" s="5"/>
      <c r="V11" s="5"/>
      <c r="W11" s="2"/>
      <c r="X11" s="5"/>
      <c r="Y11" s="5"/>
      <c r="Z11" s="5"/>
      <c r="AA11" s="2"/>
      <c r="AB11" s="5"/>
      <c r="AC11" s="5"/>
      <c r="AD11" s="5"/>
      <c r="AE11" s="2"/>
      <c r="AF11" s="5"/>
      <c r="AG11" s="5"/>
      <c r="AH11" s="5"/>
      <c r="AI11" s="2"/>
      <c r="AJ11" s="5"/>
      <c r="AK11" s="5"/>
      <c r="AL11" s="5"/>
      <c r="AM11" s="2"/>
      <c r="AN11" s="5"/>
      <c r="AO11" s="5"/>
      <c r="AP11" s="5"/>
      <c r="AQ11" s="2"/>
      <c r="AR11" s="5"/>
      <c r="AS11" s="5"/>
      <c r="AT11" s="5"/>
      <c r="AU11" s="2"/>
      <c r="AV11" s="5"/>
      <c r="AW11" s="5"/>
    </row>
    <row r="12" spans="1:49" x14ac:dyDescent="0.25">
      <c r="A12" s="4" t="s">
        <v>20</v>
      </c>
      <c r="B12" s="5"/>
      <c r="C12" s="2"/>
      <c r="D12" s="2"/>
      <c r="E12" s="5"/>
      <c r="F12" s="5"/>
      <c r="G12" s="2"/>
      <c r="H12" s="2"/>
      <c r="I12" s="5"/>
      <c r="J12" s="5"/>
      <c r="K12" s="2"/>
      <c r="L12" s="2"/>
      <c r="M12" s="5"/>
      <c r="N12" s="5"/>
      <c r="O12" s="2"/>
      <c r="P12" s="2"/>
      <c r="Q12" s="5"/>
      <c r="R12" s="5"/>
      <c r="S12" s="2"/>
      <c r="T12" s="2"/>
      <c r="U12" s="5"/>
      <c r="V12" s="5"/>
      <c r="W12" s="2"/>
      <c r="X12" s="2"/>
      <c r="Y12" s="5"/>
      <c r="Z12" s="5"/>
      <c r="AA12" s="2"/>
      <c r="AB12" s="2"/>
      <c r="AC12" s="5"/>
      <c r="AD12" s="5"/>
      <c r="AE12" s="2"/>
      <c r="AF12" s="2"/>
      <c r="AG12" s="5"/>
      <c r="AH12" s="5"/>
      <c r="AI12" s="2"/>
      <c r="AJ12" s="2"/>
      <c r="AK12" s="5"/>
      <c r="AL12" s="5"/>
      <c r="AM12" s="2"/>
      <c r="AN12" s="2"/>
      <c r="AO12" s="5"/>
      <c r="AP12" s="5"/>
      <c r="AQ12" s="2"/>
      <c r="AR12" s="2"/>
      <c r="AS12" s="5"/>
      <c r="AT12" s="5"/>
      <c r="AU12" s="2"/>
      <c r="AV12" s="2"/>
      <c r="AW12" s="5"/>
    </row>
    <row r="13" spans="1:49" x14ac:dyDescent="0.25">
      <c r="A13" s="4" t="s">
        <v>22</v>
      </c>
      <c r="B13" s="2"/>
      <c r="C13" s="5"/>
      <c r="D13" s="2"/>
      <c r="E13" s="5"/>
      <c r="F13" s="2"/>
      <c r="G13" s="5"/>
      <c r="H13" s="2"/>
      <c r="I13" s="5"/>
      <c r="J13" s="2"/>
      <c r="K13" s="5"/>
      <c r="L13" s="2"/>
      <c r="M13" s="5"/>
      <c r="N13" s="2"/>
      <c r="O13" s="5"/>
      <c r="P13" s="2"/>
      <c r="Q13" s="5"/>
      <c r="R13" s="2"/>
      <c r="S13" s="5"/>
      <c r="T13" s="2"/>
      <c r="U13" s="5"/>
      <c r="V13" s="2"/>
      <c r="W13" s="5"/>
      <c r="X13" s="2"/>
      <c r="Y13" s="5"/>
      <c r="Z13" s="2"/>
      <c r="AA13" s="5"/>
      <c r="AB13" s="2"/>
      <c r="AC13" s="5"/>
      <c r="AD13" s="2"/>
      <c r="AE13" s="5"/>
      <c r="AF13" s="2"/>
      <c r="AG13" s="5"/>
      <c r="AH13" s="2"/>
      <c r="AI13" s="5"/>
      <c r="AJ13" s="2"/>
      <c r="AK13" s="5"/>
      <c r="AL13" s="2"/>
      <c r="AM13" s="5"/>
      <c r="AN13" s="2"/>
      <c r="AO13" s="5"/>
      <c r="AP13" s="2"/>
      <c r="AQ13" s="5"/>
      <c r="AR13" s="2"/>
      <c r="AS13" s="5"/>
      <c r="AT13" s="2"/>
      <c r="AU13" s="5"/>
      <c r="AV13" s="2"/>
      <c r="AW13" s="5"/>
    </row>
    <row r="14" spans="1:49" x14ac:dyDescent="0.25">
      <c r="A14" s="4" t="s">
        <v>23</v>
      </c>
      <c r="B14" s="5"/>
      <c r="C14" s="5"/>
      <c r="D14" s="5"/>
      <c r="E14" s="2"/>
      <c r="F14" s="5"/>
      <c r="G14" s="5"/>
      <c r="H14" s="5"/>
      <c r="I14" s="2"/>
      <c r="J14" s="5"/>
      <c r="K14" s="5"/>
      <c r="L14" s="5"/>
      <c r="M14" s="2"/>
      <c r="N14" s="5"/>
      <c r="O14" s="5"/>
      <c r="P14" s="5"/>
      <c r="Q14" s="2"/>
      <c r="R14" s="5"/>
      <c r="S14" s="5"/>
      <c r="T14" s="5"/>
      <c r="U14" s="2"/>
      <c r="V14" s="5"/>
      <c r="W14" s="5"/>
      <c r="X14" s="5"/>
      <c r="Y14" s="2"/>
      <c r="Z14" s="5"/>
      <c r="AA14" s="5"/>
      <c r="AB14" s="5"/>
      <c r="AC14" s="2"/>
      <c r="AD14" s="5"/>
      <c r="AE14" s="5"/>
      <c r="AF14" s="5"/>
      <c r="AG14" s="2"/>
      <c r="AH14" s="5"/>
      <c r="AI14" s="5"/>
      <c r="AJ14" s="5"/>
      <c r="AK14" s="2"/>
      <c r="AL14" s="5"/>
      <c r="AM14" s="5"/>
      <c r="AN14" s="5"/>
      <c r="AO14" s="2"/>
      <c r="AP14" s="5"/>
      <c r="AQ14" s="5"/>
      <c r="AR14" s="5"/>
      <c r="AS14" s="2"/>
      <c r="AT14" s="5"/>
      <c r="AU14" s="5"/>
      <c r="AV14" s="5"/>
      <c r="AW14" s="2"/>
    </row>
  </sheetData>
  <mergeCells count="12">
    <mergeCell ref="AT1:AW1"/>
    <mergeCell ref="B1:E1"/>
    <mergeCell ref="F1:I1"/>
    <mergeCell ref="J1:M1"/>
    <mergeCell ref="N1:Q1"/>
    <mergeCell ref="R1:U1"/>
    <mergeCell ref="V1:Y1"/>
    <mergeCell ref="Z1:AC1"/>
    <mergeCell ref="AD1:AG1"/>
    <mergeCell ref="AH1:AK1"/>
    <mergeCell ref="AL1:AO1"/>
    <mergeCell ref="AP1:AS1"/>
  </mergeCells>
  <pageMargins left="0.7" right="0.7" top="0.75" bottom="0.75" header="0.3" footer="0.3"/>
  <pageSetup orientation="portrait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8"/>
  <sheetViews>
    <sheetView tabSelected="1" workbookViewId="0">
      <selection activeCell="I8" sqref="I8"/>
    </sheetView>
  </sheetViews>
  <sheetFormatPr defaultRowHeight="15" x14ac:dyDescent="0.25"/>
  <cols>
    <col min="1" max="1" width="19.7109375" bestFit="1" customWidth="1"/>
    <col min="2" max="2" width="12.140625" bestFit="1" customWidth="1"/>
    <col min="6" max="6" width="10.5703125" customWidth="1"/>
    <col min="7" max="7" width="16.85546875" customWidth="1"/>
    <col min="8" max="8" width="48.85546875" style="1" customWidth="1"/>
    <col min="9" max="9" width="48.85546875" customWidth="1"/>
  </cols>
  <sheetData>
    <row r="1" spans="1:9" ht="21" x14ac:dyDescent="0.35">
      <c r="A1" s="40" t="s">
        <v>118</v>
      </c>
      <c r="B1" s="40"/>
      <c r="C1" s="40"/>
      <c r="D1" s="40"/>
      <c r="E1" s="40"/>
      <c r="F1" s="40"/>
      <c r="G1" s="40"/>
      <c r="H1" s="40"/>
      <c r="I1" s="40"/>
    </row>
    <row r="2" spans="1:9" ht="90" x14ac:dyDescent="0.25">
      <c r="A2" s="6" t="s">
        <v>1</v>
      </c>
      <c r="B2" s="20" t="s">
        <v>123</v>
      </c>
      <c r="C2" s="6" t="s">
        <v>29</v>
      </c>
      <c r="D2" s="6" t="s">
        <v>31</v>
      </c>
      <c r="E2" s="6" t="s">
        <v>32</v>
      </c>
      <c r="F2" s="7" t="s">
        <v>33</v>
      </c>
      <c r="G2" s="7" t="s">
        <v>119</v>
      </c>
      <c r="H2" s="7" t="s">
        <v>120</v>
      </c>
      <c r="I2" s="7" t="s">
        <v>122</v>
      </c>
    </row>
    <row r="3" spans="1:9" x14ac:dyDescent="0.25">
      <c r="A3" s="2" t="s">
        <v>2</v>
      </c>
      <c r="B3" s="21"/>
      <c r="C3" s="2"/>
      <c r="D3" s="2"/>
      <c r="E3" s="5"/>
      <c r="F3" s="5"/>
      <c r="G3" s="2"/>
      <c r="H3" s="3"/>
      <c r="I3" s="3"/>
    </row>
    <row r="4" spans="1:9" x14ac:dyDescent="0.25">
      <c r="A4" s="2" t="s">
        <v>3</v>
      </c>
      <c r="B4" s="21"/>
      <c r="C4" s="5"/>
      <c r="D4" s="5"/>
      <c r="E4" s="5"/>
      <c r="F4" s="2"/>
      <c r="G4" s="2"/>
      <c r="H4" s="3"/>
      <c r="I4" s="3"/>
    </row>
    <row r="5" spans="1:9" x14ac:dyDescent="0.25">
      <c r="A5" s="2" t="s">
        <v>4</v>
      </c>
      <c r="B5" s="21"/>
      <c r="C5" s="5"/>
      <c r="D5" s="5"/>
      <c r="E5" s="5"/>
      <c r="F5" s="2"/>
      <c r="G5" s="2"/>
      <c r="H5" s="3"/>
      <c r="I5" s="3"/>
    </row>
    <row r="6" spans="1:9" x14ac:dyDescent="0.25">
      <c r="A6" s="2" t="s">
        <v>7</v>
      </c>
      <c r="B6" s="21"/>
      <c r="C6" s="5"/>
      <c r="D6" s="2"/>
      <c r="E6" s="2"/>
      <c r="F6" s="5"/>
      <c r="G6" s="2"/>
      <c r="H6" s="3"/>
      <c r="I6" s="3"/>
    </row>
    <row r="7" spans="1:9" x14ac:dyDescent="0.25">
      <c r="A7" s="2" t="s">
        <v>15</v>
      </c>
      <c r="B7" s="21"/>
      <c r="C7" s="5"/>
      <c r="D7" s="2"/>
      <c r="E7" s="5"/>
      <c r="F7" s="5"/>
      <c r="G7" s="2"/>
      <c r="H7" s="3"/>
      <c r="I7" s="3"/>
    </row>
    <row r="8" spans="1:9" x14ac:dyDescent="0.25">
      <c r="A8" s="2" t="s">
        <v>130</v>
      </c>
      <c r="B8" s="21"/>
      <c r="C8" s="5"/>
      <c r="D8" s="5"/>
      <c r="E8" s="2"/>
      <c r="F8" s="5"/>
      <c r="G8" s="2"/>
      <c r="H8" s="3"/>
      <c r="I8" s="3"/>
    </row>
    <row r="9" spans="1:9" x14ac:dyDescent="0.25">
      <c r="A9" s="4" t="s">
        <v>18</v>
      </c>
      <c r="B9" s="21"/>
      <c r="C9" s="5"/>
      <c r="D9" s="2"/>
      <c r="E9" s="5"/>
      <c r="F9" s="5"/>
      <c r="G9" s="2"/>
      <c r="H9" s="3"/>
      <c r="I9" s="3"/>
    </row>
    <row r="10" spans="1:9" x14ac:dyDescent="0.25">
      <c r="A10" s="4" t="s">
        <v>20</v>
      </c>
      <c r="B10" s="21"/>
      <c r="C10" s="2"/>
      <c r="D10" s="2"/>
      <c r="E10" s="5"/>
      <c r="F10" s="5"/>
      <c r="G10" s="2"/>
      <c r="H10" s="3"/>
      <c r="I10" s="3"/>
    </row>
    <row r="11" spans="1:9" x14ac:dyDescent="0.25">
      <c r="A11" s="4" t="s">
        <v>131</v>
      </c>
      <c r="B11" s="21"/>
      <c r="C11" s="5"/>
      <c r="D11" s="5"/>
      <c r="E11" s="5"/>
      <c r="F11" s="2"/>
      <c r="G11" s="2"/>
      <c r="H11" s="3"/>
      <c r="I11" s="3"/>
    </row>
    <row r="12" spans="1:9" x14ac:dyDescent="0.25">
      <c r="A12" s="4" t="s">
        <v>112</v>
      </c>
      <c r="B12" s="21"/>
      <c r="C12" s="5"/>
      <c r="D12" s="2"/>
      <c r="E12" s="2"/>
      <c r="F12" s="5"/>
      <c r="G12" s="2"/>
      <c r="H12" s="3"/>
      <c r="I12" s="3"/>
    </row>
    <row r="13" spans="1:9" x14ac:dyDescent="0.25">
      <c r="A13" s="4" t="s">
        <v>115</v>
      </c>
      <c r="B13" s="21"/>
      <c r="C13" s="5"/>
      <c r="D13" s="2"/>
      <c r="E13" s="2"/>
      <c r="F13" s="5"/>
      <c r="G13" s="2"/>
      <c r="H13" s="3"/>
      <c r="I13" s="3"/>
    </row>
    <row r="14" spans="1:9" x14ac:dyDescent="0.25">
      <c r="B14" s="18"/>
      <c r="I14" s="29"/>
    </row>
    <row r="15" spans="1:9" ht="15" customHeight="1" x14ac:dyDescent="0.25">
      <c r="C15" s="39" t="s">
        <v>121</v>
      </c>
      <c r="D15" s="39"/>
      <c r="E15" s="39"/>
      <c r="F15" s="39"/>
      <c r="I15" s="29"/>
    </row>
    <row r="16" spans="1:9" x14ac:dyDescent="0.25">
      <c r="C16" s="39"/>
      <c r="D16" s="39"/>
      <c r="E16" s="39"/>
      <c r="F16" s="39"/>
    </row>
    <row r="17" spans="3:9" x14ac:dyDescent="0.25">
      <c r="C17" s="39"/>
      <c r="D17" s="39"/>
      <c r="E17" s="39"/>
      <c r="F17" s="39"/>
    </row>
    <row r="19" spans="3:9" ht="18.75" x14ac:dyDescent="0.3">
      <c r="F19" s="41" t="s">
        <v>124</v>
      </c>
      <c r="G19" s="41"/>
      <c r="H19" s="41"/>
      <c r="I19" s="41"/>
    </row>
    <row r="20" spans="3:9" ht="60" x14ac:dyDescent="0.25">
      <c r="F20" s="30" t="s">
        <v>125</v>
      </c>
      <c r="G20" s="6" t="s">
        <v>126</v>
      </c>
      <c r="H20" s="30" t="s">
        <v>127</v>
      </c>
      <c r="I20" s="30" t="s">
        <v>128</v>
      </c>
    </row>
    <row r="21" spans="3:9" x14ac:dyDescent="0.25">
      <c r="F21" s="2"/>
      <c r="G21" s="2"/>
      <c r="H21" s="3"/>
      <c r="I21" s="2"/>
    </row>
    <row r="22" spans="3:9" x14ac:dyDescent="0.25">
      <c r="F22" s="2"/>
      <c r="G22" s="2"/>
      <c r="H22" s="3"/>
      <c r="I22" s="2"/>
    </row>
    <row r="23" spans="3:9" x14ac:dyDescent="0.25">
      <c r="F23" s="2"/>
      <c r="G23" s="2"/>
      <c r="H23" s="3"/>
      <c r="I23" s="2"/>
    </row>
    <row r="24" spans="3:9" x14ac:dyDescent="0.25">
      <c r="F24" s="2"/>
      <c r="G24" s="2"/>
      <c r="H24" s="3"/>
      <c r="I24" s="2"/>
    </row>
    <row r="25" spans="3:9" x14ac:dyDescent="0.25">
      <c r="F25" s="2"/>
      <c r="G25" s="2"/>
      <c r="H25" s="3"/>
      <c r="I25" s="2"/>
    </row>
    <row r="26" spans="3:9" x14ac:dyDescent="0.25">
      <c r="F26" s="2"/>
      <c r="G26" s="2"/>
      <c r="H26" s="3"/>
      <c r="I26" s="2"/>
    </row>
    <row r="27" spans="3:9" x14ac:dyDescent="0.25">
      <c r="F27" s="2"/>
      <c r="G27" s="2"/>
      <c r="H27" s="3"/>
      <c r="I27" s="2"/>
    </row>
    <row r="28" spans="3:9" x14ac:dyDescent="0.25">
      <c r="F28" s="2"/>
      <c r="G28" s="2"/>
      <c r="H28" s="3"/>
      <c r="I28" s="2"/>
    </row>
  </sheetData>
  <mergeCells count="3">
    <mergeCell ref="C15:F17"/>
    <mergeCell ref="A1:I1"/>
    <mergeCell ref="F19:I19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Database metrics outline</vt:lpstr>
      <vt:lpstr>Metrics 2021</vt:lpstr>
      <vt:lpstr>Minutes used per month</vt:lpstr>
      <vt:lpstr>Monthly Usage</vt:lpstr>
      <vt:lpstr>Monthly Users</vt:lpstr>
      <vt:lpstr>Monthly Checkouts</vt:lpstr>
      <vt:lpstr>Metrics MASTER</vt:lpstr>
      <vt:lpstr>Review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Kristin Stoeger</dc:creator>
  <cp:lastModifiedBy>Karen Hansen</cp:lastModifiedBy>
  <cp:lastPrinted>2021-02-08T18:08:25Z</cp:lastPrinted>
  <dcterms:created xsi:type="dcterms:W3CDTF">2019-11-19T17:49:33Z</dcterms:created>
  <dcterms:modified xsi:type="dcterms:W3CDTF">2021-11-29T21:43:34Z</dcterms:modified>
</cp:coreProperties>
</file>